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2023 balandzio 7-9 Darbinis/"/>
    </mc:Choice>
  </mc:AlternateContent>
  <xr:revisionPtr revIDLastSave="931" documentId="13_ncr:1_{C992928F-2C31-4955-8D59-23D4A915BB35}" xr6:coauthVersionLast="47" xr6:coauthVersionMax="47" xr10:uidLastSave="{B8D827B2-3758-4DCF-9FB7-AAE4C7A79793}"/>
  <bookViews>
    <workbookView xWindow="-108" yWindow="-108" windowWidth="23256" windowHeight="12576" tabRatio="643" xr2:uid="{00000000-000D-0000-FFFF-FFFF00000000}"/>
  </bookViews>
  <sheets>
    <sheet name="04.07-04.09" sheetId="106" r:id="rId1"/>
    <sheet name="03.31-04.02" sheetId="105" r:id="rId2"/>
    <sheet name="03.24-03.26" sheetId="104" r:id="rId3"/>
    <sheet name="03.17-03.19" sheetId="103" r:id="rId4"/>
    <sheet name="03.10-03.12" sheetId="102" r:id="rId5"/>
    <sheet name="03.03-03-05" sheetId="101" r:id="rId6"/>
    <sheet name="02.24-02.26" sheetId="100" r:id="rId7"/>
    <sheet name="02.17-02.19" sheetId="99" r:id="rId8"/>
    <sheet name="02.10-02.12" sheetId="98" r:id="rId9"/>
    <sheet name="02.03-02.05" sheetId="97" r:id="rId10"/>
    <sheet name="01.27-01-29" sheetId="96" r:id="rId11"/>
    <sheet name="01.20-01.22" sheetId="95" r:id="rId12"/>
    <sheet name="01.13-01.15" sheetId="94" r:id="rId13"/>
    <sheet name="01.06-01.08" sheetId="93" r:id="rId14"/>
    <sheet name="12.30-01.01" sheetId="92" r:id="rId15"/>
    <sheet name="12.23-12.25" sheetId="91" r:id="rId16"/>
    <sheet name="12.16-12.18" sheetId="90" r:id="rId17"/>
    <sheet name="12.09-12.11" sheetId="89" r:id="rId18"/>
    <sheet name="12.02-12.04" sheetId="87" r:id="rId19"/>
    <sheet name="11.25-11.27" sheetId="86" r:id="rId20"/>
    <sheet name="11.18-11.20" sheetId="85" r:id="rId21"/>
    <sheet name="11.11-11.13" sheetId="84" r:id="rId22"/>
    <sheet name="11.04-11.06" sheetId="83" r:id="rId23"/>
    <sheet name="10.28-10.30" sheetId="82" r:id="rId24"/>
    <sheet name="10.21-10.23" sheetId="81" r:id="rId25"/>
    <sheet name="10.14-10.16" sheetId="79" r:id="rId26"/>
    <sheet name="10.07-10.09" sheetId="78" r:id="rId27"/>
    <sheet name="09.30-10.02" sheetId="77" r:id="rId28"/>
    <sheet name="09.23-09.25" sheetId="76" r:id="rId29"/>
    <sheet name="09.16-09.18" sheetId="75" r:id="rId30"/>
    <sheet name="09.09-09.11" sheetId="74" r:id="rId31"/>
    <sheet name="09.02-09.04" sheetId="73" r:id="rId32"/>
    <sheet name="08.26-08.28" sheetId="72" r:id="rId33"/>
    <sheet name="08.19-08.21" sheetId="71" r:id="rId34"/>
    <sheet name="08.12-08.14" sheetId="70" r:id="rId35"/>
    <sheet name="08.05-08.07" sheetId="69" r:id="rId36"/>
    <sheet name="07.29-07.31" sheetId="68" r:id="rId37"/>
    <sheet name="07.22-07.24" sheetId="67" r:id="rId38"/>
    <sheet name="07.15-07.17" sheetId="66" r:id="rId39"/>
    <sheet name="07.08-07.10" sheetId="65" r:id="rId40"/>
    <sheet name="07.01-07.03" sheetId="64" r:id="rId41"/>
    <sheet name="06.24-06.26" sheetId="63" r:id="rId42"/>
    <sheet name="06.17-06.19" sheetId="62" r:id="rId43"/>
    <sheet name="06.10-06.12" sheetId="61" r:id="rId44"/>
    <sheet name="06.03-06.05" sheetId="60" r:id="rId45"/>
    <sheet name="05.27-05.29" sheetId="59" r:id="rId46"/>
    <sheet name="05.20-05.22" sheetId="57" r:id="rId47"/>
    <sheet name="05.13-05.15" sheetId="55" r:id="rId48"/>
    <sheet name="05.06-05.08" sheetId="54" r:id="rId49"/>
    <sheet name="04.29-05.01" sheetId="53" r:id="rId50"/>
    <sheet name="04.22-04.24" sheetId="52" r:id="rId51"/>
    <sheet name="04.15-04.17" sheetId="51" r:id="rId52"/>
    <sheet name="04.08-04.10" sheetId="50" r:id="rId53"/>
    <sheet name="04.01-04.03" sheetId="49" r:id="rId54"/>
    <sheet name="03.25-03.27" sheetId="48" r:id="rId55"/>
    <sheet name="03.18-03.20" sheetId="47" r:id="rId56"/>
    <sheet name="03.11-03.13" sheetId="46" r:id="rId57"/>
    <sheet name="03.04-03.06" sheetId="45" r:id="rId58"/>
    <sheet name="02.25-02.27" sheetId="44" r:id="rId59"/>
    <sheet name="02.18-02.20" sheetId="43" r:id="rId60"/>
    <sheet name="02.11-02.13" sheetId="42" r:id="rId61"/>
    <sheet name="02.04-02.06" sheetId="41" r:id="rId62"/>
    <sheet name="01.28-01.30" sheetId="40" r:id="rId63"/>
    <sheet name="01.21-01.23" sheetId="39" r:id="rId64"/>
    <sheet name="01.14-01.16" sheetId="38" r:id="rId65"/>
    <sheet name="01.07-01.09" sheetId="37" r:id="rId66"/>
    <sheet name="12.31-01.02" sheetId="36" r:id="rId67"/>
    <sheet name="12.24-12.26" sheetId="35" r:id="rId68"/>
    <sheet name="12.17-12.19" sheetId="33" r:id="rId69"/>
    <sheet name="12.10-12.12" sheetId="34" r:id="rId70"/>
    <sheet name="12.03-12.05" sheetId="32" r:id="rId71"/>
    <sheet name="11.26-11.28" sheetId="31" r:id="rId72"/>
    <sheet name="11.19-11.21" sheetId="30" r:id="rId73"/>
    <sheet name="11.12-11.14" sheetId="29" r:id="rId74"/>
    <sheet name="11.05-11.07" sheetId="28" r:id="rId75"/>
    <sheet name="10.29-10.31" sheetId="27" r:id="rId76"/>
    <sheet name="10.22-10.24" sheetId="26" r:id="rId77"/>
    <sheet name="10.15-10.17" sheetId="25" r:id="rId78"/>
    <sheet name="10.08-10.10" sheetId="24" r:id="rId79"/>
    <sheet name="10.01-10.03" sheetId="22" r:id="rId80"/>
    <sheet name="09.24-09.26" sheetId="23" r:id="rId81"/>
    <sheet name="09.17-09.19" sheetId="21" r:id="rId82"/>
    <sheet name="09.10-09.12" sheetId="20" r:id="rId83"/>
    <sheet name="09.03-09.05" sheetId="19" r:id="rId84"/>
    <sheet name="08.27-08.29" sheetId="18" r:id="rId85"/>
    <sheet name="08.20-08.22" sheetId="17" r:id="rId86"/>
    <sheet name="08.13-08.15" sheetId="16" r:id="rId87"/>
    <sheet name="08.06-08.08" sheetId="15" r:id="rId88"/>
    <sheet name="07.30-08.01" sheetId="14" r:id="rId89"/>
    <sheet name="07.23-07.25" sheetId="13" r:id="rId90"/>
    <sheet name="07.16-07.18" sheetId="12" r:id="rId91"/>
    <sheet name="07.09-07.11" sheetId="11" r:id="rId92"/>
    <sheet name="07.02-07.04" sheetId="10" r:id="rId93"/>
    <sheet name="06.25-06.27" sheetId="9" r:id="rId94"/>
    <sheet name="06.18-06.20" sheetId="8" r:id="rId95"/>
    <sheet name="06.11-06.13" sheetId="7" r:id="rId96"/>
    <sheet name="06.04-06.06" sheetId="6" r:id="rId97"/>
    <sheet name="05.28-05.30" sheetId="5" r:id="rId98"/>
    <sheet name="05.21-05.23" sheetId="4" r:id="rId99"/>
    <sheet name="05.14-05.16" sheetId="3" r:id="rId100"/>
    <sheet name="05.07-05.09" sheetId="2" r:id="rId101"/>
    <sheet name="04.30-05.02" sheetId="1" r:id="rId10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06" l="1"/>
  <c r="G35" i="106" s="1"/>
  <c r="G42" i="106" s="1"/>
  <c r="F23" i="106"/>
  <c r="F35" i="106"/>
  <c r="F42" i="106"/>
  <c r="D42" i="106"/>
  <c r="D35" i="106"/>
  <c r="I26" i="106"/>
  <c r="I27" i="106"/>
  <c r="I28" i="106"/>
  <c r="I29" i="106"/>
  <c r="I30" i="106"/>
  <c r="I31" i="106"/>
  <c r="I32" i="106"/>
  <c r="I33" i="106"/>
  <c r="I25" i="106"/>
  <c r="I14" i="106"/>
  <c r="I15" i="106"/>
  <c r="I16" i="106"/>
  <c r="I17" i="106"/>
  <c r="I18" i="106"/>
  <c r="I19" i="106"/>
  <c r="I20" i="106"/>
  <c r="I21" i="106"/>
  <c r="I22" i="106"/>
  <c r="I13" i="106"/>
  <c r="D23" i="106"/>
  <c r="F40" i="106"/>
  <c r="F41" i="106"/>
  <c r="F18" i="106" l="1"/>
  <c r="I37" i="106" l="1"/>
  <c r="F17" i="106" l="1"/>
  <c r="F27" i="106"/>
  <c r="I40" i="106" l="1"/>
  <c r="F39" i="106"/>
  <c r="F34" i="106"/>
  <c r="F32" i="106"/>
  <c r="F29" i="106"/>
  <c r="F33" i="106"/>
  <c r="I41" i="106"/>
  <c r="F31" i="106"/>
  <c r="F30" i="106"/>
  <c r="I38" i="106"/>
  <c r="F38" i="106"/>
  <c r="F19" i="106"/>
  <c r="F26" i="106"/>
  <c r="F22" i="106"/>
  <c r="F21" i="106"/>
  <c r="F20" i="106"/>
  <c r="F25" i="106"/>
  <c r="F15" i="106"/>
  <c r="I50" i="105"/>
  <c r="I51" i="105"/>
  <c r="I52" i="105"/>
  <c r="I53" i="105"/>
  <c r="I54" i="105"/>
  <c r="I55" i="105"/>
  <c r="I56" i="105"/>
  <c r="I57" i="105"/>
  <c r="I58" i="105"/>
  <c r="I38" i="105"/>
  <c r="I39" i="105"/>
  <c r="I40" i="105"/>
  <c r="I41" i="105"/>
  <c r="I26" i="105"/>
  <c r="I27" i="105"/>
  <c r="I28" i="105"/>
  <c r="I29" i="105"/>
  <c r="I30" i="105"/>
  <c r="I31" i="105"/>
  <c r="I32" i="105"/>
  <c r="I33" i="105"/>
  <c r="I34" i="105"/>
  <c r="I14" i="105"/>
  <c r="I15" i="105"/>
  <c r="I16" i="105"/>
  <c r="I17" i="105"/>
  <c r="I18" i="105"/>
  <c r="I19" i="105"/>
  <c r="I20" i="105"/>
  <c r="I21" i="105"/>
  <c r="I22" i="105"/>
  <c r="G23" i="105"/>
  <c r="G35" i="105" s="1"/>
  <c r="G47" i="105" s="1"/>
  <c r="G59" i="105" s="1"/>
  <c r="G63" i="105" s="1"/>
  <c r="I62" i="105"/>
  <c r="F40" i="105" l="1"/>
  <c r="F13" i="105"/>
  <c r="I46" i="105" l="1"/>
  <c r="I43" i="105" l="1"/>
  <c r="I49" i="105"/>
  <c r="I44" i="105"/>
  <c r="I61" i="105" l="1"/>
  <c r="F61" i="105"/>
  <c r="F42" i="105"/>
  <c r="F54" i="105"/>
  <c r="I37" i="105"/>
  <c r="F37" i="105"/>
  <c r="F51" i="105"/>
  <c r="F45" i="105"/>
  <c r="F39" i="105"/>
  <c r="F32" i="105"/>
  <c r="F29" i="105"/>
  <c r="D23" i="105"/>
  <c r="F38" i="105"/>
  <c r="I25" i="105"/>
  <c r="F25" i="105"/>
  <c r="F22" i="105"/>
  <c r="F27" i="105"/>
  <c r="F18" i="105"/>
  <c r="F26" i="105"/>
  <c r="F20" i="105"/>
  <c r="F19" i="105"/>
  <c r="I13" i="105"/>
  <c r="F43" i="104"/>
  <c r="F44" i="104"/>
  <c r="F42" i="104"/>
  <c r="F38" i="104"/>
  <c r="F39" i="104"/>
  <c r="F40" i="104"/>
  <c r="F37" i="104"/>
  <c r="F26" i="104"/>
  <c r="F27" i="104"/>
  <c r="F28" i="104"/>
  <c r="F29" i="104"/>
  <c r="F30" i="104"/>
  <c r="F31" i="104"/>
  <c r="F32" i="104"/>
  <c r="F33" i="104"/>
  <c r="F34" i="104"/>
  <c r="F25" i="104"/>
  <c r="F22" i="104"/>
  <c r="F15" i="104"/>
  <c r="F16" i="104"/>
  <c r="F17" i="104"/>
  <c r="F18" i="104"/>
  <c r="F19" i="104"/>
  <c r="F20" i="104"/>
  <c r="F14" i="104"/>
  <c r="I41" i="104"/>
  <c r="I42" i="104"/>
  <c r="I38" i="104"/>
  <c r="I39" i="104"/>
  <c r="I30" i="104"/>
  <c r="I31" i="104"/>
  <c r="I32" i="104"/>
  <c r="I33" i="104"/>
  <c r="I34" i="104"/>
  <c r="I26" i="104"/>
  <c r="I27" i="104"/>
  <c r="I14" i="104"/>
  <c r="I15" i="104"/>
  <c r="I16" i="104"/>
  <c r="I17" i="104"/>
  <c r="I18" i="104"/>
  <c r="I19" i="104"/>
  <c r="I20" i="104"/>
  <c r="I21" i="104"/>
  <c r="I22" i="104"/>
  <c r="G23" i="104"/>
  <c r="G35" i="104" s="1"/>
  <c r="G45" i="104" s="1"/>
  <c r="D23" i="104"/>
  <c r="D35" i="104" s="1"/>
  <c r="D45" i="104" s="1"/>
  <c r="D35" i="105" l="1"/>
  <c r="D47" i="105" s="1"/>
  <c r="D59" i="105" s="1"/>
  <c r="D63" i="105" s="1"/>
  <c r="F63" i="105" s="1"/>
  <c r="F23" i="105"/>
  <c r="F35" i="105"/>
  <c r="I13" i="104"/>
  <c r="F47" i="105" l="1"/>
  <c r="F59" i="105"/>
  <c r="I44" i="104"/>
  <c r="I43" i="104"/>
  <c r="I29" i="104"/>
  <c r="I37" i="104"/>
  <c r="F23" i="104"/>
  <c r="I25" i="104"/>
  <c r="G44" i="103"/>
  <c r="D44" i="103"/>
  <c r="G35" i="103"/>
  <c r="D35" i="103"/>
  <c r="G23" i="103"/>
  <c r="D23" i="103"/>
  <c r="I43" i="103" l="1"/>
  <c r="I13" i="103"/>
  <c r="I28" i="103"/>
  <c r="I31" i="103"/>
  <c r="F13" i="103"/>
  <c r="F28" i="103"/>
  <c r="F31" i="103"/>
  <c r="F43" i="103"/>
  <c r="F35" i="104" l="1"/>
  <c r="F45" i="104"/>
  <c r="F16" i="103"/>
  <c r="F26" i="103" l="1"/>
  <c r="I14" i="103"/>
  <c r="I15" i="103"/>
  <c r="F41" i="103" l="1"/>
  <c r="F27" i="103"/>
  <c r="I42" i="103"/>
  <c r="F42" i="103"/>
  <c r="I27" i="103"/>
  <c r="I40" i="103"/>
  <c r="F40" i="103"/>
  <c r="I41" i="103"/>
  <c r="I34" i="103"/>
  <c r="F34" i="103"/>
  <c r="F37" i="103"/>
  <c r="I39" i="103"/>
  <c r="F39" i="103"/>
  <c r="I38" i="103"/>
  <c r="F38" i="103"/>
  <c r="I33" i="103"/>
  <c r="F33" i="103"/>
  <c r="I30" i="103"/>
  <c r="F30" i="103"/>
  <c r="I32" i="103"/>
  <c r="F32" i="103"/>
  <c r="F29" i="103"/>
  <c r="I25" i="103"/>
  <c r="F25" i="103"/>
  <c r="I22" i="103"/>
  <c r="F22" i="103"/>
  <c r="I26" i="103"/>
  <c r="I21" i="103"/>
  <c r="F21" i="103"/>
  <c r="I17" i="103"/>
  <c r="F17" i="103"/>
  <c r="I20" i="103"/>
  <c r="F20" i="103"/>
  <c r="I18" i="103"/>
  <c r="F18" i="103"/>
  <c r="I19" i="103"/>
  <c r="F19" i="103"/>
  <c r="I16" i="103"/>
  <c r="G35" i="102"/>
  <c r="G47" i="102" s="1"/>
  <c r="G59" i="102" s="1"/>
  <c r="G71" i="102" s="1"/>
  <c r="G75" i="102" s="1"/>
  <c r="G23" i="102"/>
  <c r="D35" i="102"/>
  <c r="D47" i="102" s="1"/>
  <c r="D59" i="102" s="1"/>
  <c r="D71" i="102" s="1"/>
  <c r="D75" i="102" s="1"/>
  <c r="D23" i="102"/>
  <c r="F23" i="102" s="1"/>
  <c r="I20" i="102"/>
  <c r="I27" i="102"/>
  <c r="I25" i="102"/>
  <c r="I17" i="102"/>
  <c r="I66" i="102"/>
  <c r="I67" i="102"/>
  <c r="I68" i="102"/>
  <c r="I69" i="102"/>
  <c r="I70" i="102"/>
  <c r="I73" i="102"/>
  <c r="I74" i="102"/>
  <c r="I54" i="102"/>
  <c r="I55" i="102"/>
  <c r="I56" i="102"/>
  <c r="I57" i="102"/>
  <c r="I58" i="102"/>
  <c r="I61" i="102"/>
  <c r="I62" i="102"/>
  <c r="I63" i="102"/>
  <c r="I64" i="102"/>
  <c r="I42" i="102"/>
  <c r="I43" i="102"/>
  <c r="I44" i="102"/>
  <c r="I45" i="102"/>
  <c r="I46" i="102"/>
  <c r="I49" i="102"/>
  <c r="I50" i="102"/>
  <c r="I51" i="102"/>
  <c r="I52" i="102"/>
  <c r="I32" i="102"/>
  <c r="I31" i="102"/>
  <c r="I33" i="102"/>
  <c r="I34" i="102"/>
  <c r="I37" i="102"/>
  <c r="I38" i="102"/>
  <c r="I14" i="102"/>
  <c r="I15" i="102"/>
  <c r="I16" i="102"/>
  <c r="I18" i="102"/>
  <c r="I19" i="102"/>
  <c r="I21" i="102"/>
  <c r="I22" i="102"/>
  <c r="I26" i="102"/>
  <c r="I28" i="102"/>
  <c r="F70" i="102" l="1"/>
  <c r="F13" i="102" l="1"/>
  <c r="F18" i="102"/>
  <c r="F55" i="102"/>
  <c r="I53" i="102"/>
  <c r="D56" i="101" l="1"/>
  <c r="D47" i="101"/>
  <c r="D35" i="101"/>
  <c r="D23" i="101"/>
  <c r="I42" i="101" l="1"/>
  <c r="I40" i="101"/>
  <c r="I33" i="101"/>
  <c r="I41" i="102" l="1"/>
  <c r="F29" i="102" l="1"/>
  <c r="F67" i="102" l="1"/>
  <c r="I65" i="102"/>
  <c r="F65" i="102"/>
  <c r="F63" i="102"/>
  <c r="F66" i="102"/>
  <c r="F46" i="102"/>
  <c r="F51" i="102"/>
  <c r="F45" i="102"/>
  <c r="I40" i="102"/>
  <c r="F40" i="102"/>
  <c r="F43" i="102"/>
  <c r="F34" i="102"/>
  <c r="F42" i="102"/>
  <c r="F38" i="102"/>
  <c r="F39" i="102"/>
  <c r="F33" i="102"/>
  <c r="F37" i="102"/>
  <c r="I30" i="102"/>
  <c r="F30" i="102"/>
  <c r="F31" i="102"/>
  <c r="F32" i="102"/>
  <c r="F26" i="102"/>
  <c r="F21" i="102"/>
  <c r="F28" i="102"/>
  <c r="F16" i="102"/>
  <c r="F19" i="102"/>
  <c r="F15" i="102"/>
  <c r="I13" i="102"/>
  <c r="G23" i="101"/>
  <c r="I22" i="101"/>
  <c r="F22" i="101"/>
  <c r="F55" i="101"/>
  <c r="F54" i="101"/>
  <c r="F53" i="101"/>
  <c r="F52" i="101"/>
  <c r="F51" i="101"/>
  <c r="F50" i="101"/>
  <c r="F46" i="101"/>
  <c r="F45" i="101"/>
  <c r="F43" i="101"/>
  <c r="F41" i="101"/>
  <c r="F39" i="101"/>
  <c r="F38" i="101"/>
  <c r="F37" i="101"/>
  <c r="F34" i="101"/>
  <c r="F32" i="101"/>
  <c r="F31" i="101"/>
  <c r="F30" i="101"/>
  <c r="F29" i="101"/>
  <c r="F28" i="101"/>
  <c r="F27" i="101"/>
  <c r="F25" i="101"/>
  <c r="F21" i="101"/>
  <c r="F20" i="101"/>
  <c r="F19" i="101"/>
  <c r="F18" i="101"/>
  <c r="F17" i="101"/>
  <c r="F16" i="101"/>
  <c r="F15" i="101"/>
  <c r="I43" i="101"/>
  <c r="I44" i="101"/>
  <c r="I45" i="101"/>
  <c r="I46" i="101"/>
  <c r="I49" i="101"/>
  <c r="I50" i="101"/>
  <c r="I51" i="101"/>
  <c r="I52" i="101"/>
  <c r="I31" i="101"/>
  <c r="I32" i="101"/>
  <c r="I34" i="101"/>
  <c r="I37" i="101"/>
  <c r="I14" i="101"/>
  <c r="I15" i="101"/>
  <c r="I16" i="101"/>
  <c r="I17" i="101"/>
  <c r="I18" i="101"/>
  <c r="I19" i="101"/>
  <c r="I20" i="101"/>
  <c r="I21" i="101"/>
  <c r="I25" i="101"/>
  <c r="I13" i="101"/>
  <c r="G47" i="98"/>
  <c r="D47" i="98"/>
  <c r="G57" i="100"/>
  <c r="G47" i="100"/>
  <c r="D57" i="100"/>
  <c r="D47" i="100"/>
  <c r="L30" i="101" l="1"/>
  <c r="I55" i="101" l="1"/>
  <c r="I53" i="101"/>
  <c r="I54" i="101"/>
  <c r="I41" i="101"/>
  <c r="I39" i="101"/>
  <c r="I30" i="101"/>
  <c r="I28" i="101"/>
  <c r="I27" i="101"/>
  <c r="G23" i="100"/>
  <c r="G35" i="100" s="1"/>
  <c r="I51" i="100"/>
  <c r="I52" i="100"/>
  <c r="I53" i="100"/>
  <c r="I54" i="100"/>
  <c r="I55" i="100"/>
  <c r="I56" i="100"/>
  <c r="I38" i="100"/>
  <c r="I39" i="100"/>
  <c r="I40" i="100"/>
  <c r="I41" i="100"/>
  <c r="I43" i="100"/>
  <c r="I44" i="100"/>
  <c r="I45" i="100"/>
  <c r="I46" i="100"/>
  <c r="I49" i="100"/>
  <c r="I28" i="100"/>
  <c r="I29" i="100"/>
  <c r="I30" i="100"/>
  <c r="I31" i="100"/>
  <c r="I14" i="100"/>
  <c r="I15" i="100"/>
  <c r="I16" i="100"/>
  <c r="I17" i="100"/>
  <c r="I18" i="100"/>
  <c r="I19" i="100"/>
  <c r="I20" i="100"/>
  <c r="I21" i="100"/>
  <c r="I22" i="100"/>
  <c r="D23" i="100"/>
  <c r="D35" i="100" s="1"/>
  <c r="F46" i="100" l="1"/>
  <c r="F14" i="100" l="1"/>
  <c r="F56" i="100"/>
  <c r="I25" i="100" l="1"/>
  <c r="F53" i="100" l="1"/>
  <c r="F13" i="100" l="1"/>
  <c r="F55" i="100" l="1"/>
  <c r="F49" i="100"/>
  <c r="F54" i="100"/>
  <c r="F41" i="100"/>
  <c r="I50" i="100"/>
  <c r="F50" i="100"/>
  <c r="F51" i="100"/>
  <c r="F38" i="100"/>
  <c r="F43" i="100"/>
  <c r="F40" i="100"/>
  <c r="F44" i="100"/>
  <c r="I37" i="100"/>
  <c r="F37" i="100"/>
  <c r="F31" i="100"/>
  <c r="F32" i="100"/>
  <c r="I34" i="100"/>
  <c r="F34" i="100"/>
  <c r="F29" i="100"/>
  <c r="I33" i="100"/>
  <c r="F33" i="100"/>
  <c r="F30" i="100"/>
  <c r="I27" i="100"/>
  <c r="F27" i="100"/>
  <c r="F28" i="100"/>
  <c r="F22" i="100"/>
  <c r="F21" i="100"/>
  <c r="F20" i="100"/>
  <c r="F15" i="100"/>
  <c r="I13" i="100"/>
  <c r="F16" i="100"/>
  <c r="I50" i="99"/>
  <c r="I51" i="99"/>
  <c r="I52" i="99"/>
  <c r="I38" i="99"/>
  <c r="I39" i="99"/>
  <c r="I40" i="99"/>
  <c r="I41" i="99"/>
  <c r="I42" i="99"/>
  <c r="I43" i="99"/>
  <c r="I44" i="99"/>
  <c r="I45" i="99"/>
  <c r="I37" i="99"/>
  <c r="I31" i="99"/>
  <c r="I32" i="99"/>
  <c r="I33" i="99"/>
  <c r="I34" i="99"/>
  <c r="I29" i="99"/>
  <c r="I27" i="99"/>
  <c r="I25" i="99"/>
  <c r="I26" i="99"/>
  <c r="I14" i="99"/>
  <c r="I15" i="99"/>
  <c r="I16" i="99"/>
  <c r="I17" i="99"/>
  <c r="I18" i="99"/>
  <c r="I19" i="99"/>
  <c r="I20" i="99"/>
  <c r="I21" i="99"/>
  <c r="I22" i="99"/>
  <c r="I13" i="99"/>
  <c r="F52" i="99" l="1"/>
  <c r="M51" i="99"/>
  <c r="F51" i="99"/>
  <c r="I49" i="99"/>
  <c r="F49" i="99"/>
  <c r="F46" i="99"/>
  <c r="F45" i="99"/>
  <c r="F44" i="99"/>
  <c r="F43" i="99"/>
  <c r="F42" i="99"/>
  <c r="F41" i="99"/>
  <c r="F39" i="99"/>
  <c r="F38" i="99"/>
  <c r="F37" i="99"/>
  <c r="F34" i="99"/>
  <c r="F32" i="99"/>
  <c r="F31" i="99"/>
  <c r="F29" i="99"/>
  <c r="F28" i="99"/>
  <c r="F27" i="99"/>
  <c r="F25" i="99"/>
  <c r="I30" i="99"/>
  <c r="F30" i="99"/>
  <c r="G23" i="99"/>
  <c r="G35" i="99" s="1"/>
  <c r="G47" i="99" s="1"/>
  <c r="G53" i="99" s="1"/>
  <c r="D23" i="99"/>
  <c r="D35" i="99" s="1"/>
  <c r="F22" i="99"/>
  <c r="F21" i="99"/>
  <c r="F20" i="99"/>
  <c r="F19" i="99"/>
  <c r="F18" i="99"/>
  <c r="F17" i="99"/>
  <c r="F16" i="99"/>
  <c r="F14" i="99"/>
  <c r="I14" i="98"/>
  <c r="I13" i="98"/>
  <c r="G23" i="98"/>
  <c r="G35" i="98" s="1"/>
  <c r="D23" i="98"/>
  <c r="D35" i="98" s="1"/>
  <c r="I41" i="98"/>
  <c r="F35" i="99" l="1"/>
  <c r="D47" i="99"/>
  <c r="F23" i="99"/>
  <c r="F26" i="98"/>
  <c r="F30" i="98"/>
  <c r="F25" i="98"/>
  <c r="I22" i="98"/>
  <c r="D53" i="99" l="1"/>
  <c r="F53" i="99" s="1"/>
  <c r="F47" i="99"/>
  <c r="F45" i="98"/>
  <c r="I18" i="98"/>
  <c r="I19" i="98"/>
  <c r="F14" i="98"/>
  <c r="I17" i="98" l="1"/>
  <c r="I37" i="98"/>
  <c r="F15" i="98"/>
  <c r="F52" i="98" l="1"/>
  <c r="F50" i="98" l="1"/>
  <c r="I52" i="98"/>
  <c r="I53" i="98"/>
  <c r="F53" i="98"/>
  <c r="I50" i="98"/>
  <c r="I51" i="98"/>
  <c r="F51" i="98"/>
  <c r="I39" i="98"/>
  <c r="F39" i="98"/>
  <c r="I46" i="98"/>
  <c r="F46" i="98"/>
  <c r="I38" i="98"/>
  <c r="F38" i="98"/>
  <c r="I42" i="98"/>
  <c r="F42" i="98"/>
  <c r="I49" i="98"/>
  <c r="F49" i="98"/>
  <c r="I43" i="98"/>
  <c r="F43" i="98"/>
  <c r="I44" i="98"/>
  <c r="F44" i="98"/>
  <c r="I40" i="98"/>
  <c r="F40" i="98"/>
  <c r="I34" i="98"/>
  <c r="F34" i="98"/>
  <c r="I29" i="98"/>
  <c r="F29" i="98"/>
  <c r="I32" i="98"/>
  <c r="F32" i="98"/>
  <c r="F31" i="98"/>
  <c r="I28" i="98"/>
  <c r="F28" i="98"/>
  <c r="I45" i="98"/>
  <c r="I25" i="98"/>
  <c r="I30" i="98"/>
  <c r="I26" i="98"/>
  <c r="I21" i="98"/>
  <c r="F21" i="98"/>
  <c r="I20" i="98"/>
  <c r="F20" i="98"/>
  <c r="I16" i="98"/>
  <c r="F16" i="98"/>
  <c r="I15" i="98"/>
  <c r="F13" i="98"/>
  <c r="G45" i="97"/>
  <c r="G35" i="97"/>
  <c r="G23" i="97"/>
  <c r="D45" i="97"/>
  <c r="D35" i="97"/>
  <c r="D23" i="97"/>
  <c r="I17" i="97"/>
  <c r="F17" i="97"/>
  <c r="F28" i="97" l="1"/>
  <c r="I22" i="97"/>
  <c r="F18" i="97"/>
  <c r="I15" i="97"/>
  <c r="F32" i="97" l="1"/>
  <c r="I19" i="97"/>
  <c r="I20" i="97"/>
  <c r="I41" i="97" l="1"/>
  <c r="I43" i="97"/>
  <c r="I14" i="97"/>
  <c r="F27" i="97" l="1"/>
  <c r="F34" i="97"/>
  <c r="I44" i="97" l="1"/>
  <c r="I31" i="97" l="1"/>
  <c r="F31" i="97"/>
  <c r="I42" i="97"/>
  <c r="F42" i="97"/>
  <c r="I40" i="97"/>
  <c r="F40" i="97"/>
  <c r="I34" i="97"/>
  <c r="I38" i="97"/>
  <c r="F38" i="97"/>
  <c r="I39" i="97"/>
  <c r="F39" i="97"/>
  <c r="I33" i="97"/>
  <c r="F33" i="97"/>
  <c r="I30" i="97"/>
  <c r="F30" i="97"/>
  <c r="I37" i="97"/>
  <c r="F37" i="97"/>
  <c r="I32" i="97"/>
  <c r="I28" i="97"/>
  <c r="F26" i="97"/>
  <c r="I27" i="97"/>
  <c r="I25" i="97"/>
  <c r="F25" i="97"/>
  <c r="I29" i="97"/>
  <c r="F29" i="97"/>
  <c r="I21" i="97"/>
  <c r="F21" i="97"/>
  <c r="I18" i="97"/>
  <c r="I16" i="97"/>
  <c r="F16" i="97"/>
  <c r="I13" i="97"/>
  <c r="F13" i="97"/>
  <c r="F45" i="97" l="1"/>
  <c r="G35" i="96"/>
  <c r="G41" i="96" s="1"/>
  <c r="G23" i="96"/>
  <c r="D35" i="96"/>
  <c r="D41" i="96" s="1"/>
  <c r="D23" i="96"/>
  <c r="F17" i="96"/>
  <c r="I25" i="96"/>
  <c r="I33" i="96" l="1"/>
  <c r="I22" i="96" l="1"/>
  <c r="I16" i="96"/>
  <c r="I38" i="96" l="1"/>
  <c r="F40" i="96"/>
  <c r="F18" i="96"/>
  <c r="F39" i="96"/>
  <c r="I20" i="96"/>
  <c r="I39" i="96" l="1"/>
  <c r="I37" i="96"/>
  <c r="F37" i="96"/>
  <c r="I31" i="96"/>
  <c r="F31" i="96"/>
  <c r="I32" i="96"/>
  <c r="F32" i="96"/>
  <c r="I34" i="96"/>
  <c r="F34" i="96"/>
  <c r="I40" i="96"/>
  <c r="I27" i="96"/>
  <c r="F27" i="96"/>
  <c r="I29" i="96"/>
  <c r="F29" i="96"/>
  <c r="I28" i="96"/>
  <c r="F28" i="96"/>
  <c r="I30" i="96"/>
  <c r="F30" i="96"/>
  <c r="F21" i="96"/>
  <c r="I26" i="96"/>
  <c r="F26" i="96"/>
  <c r="I19" i="96"/>
  <c r="F19" i="96"/>
  <c r="I18" i="96"/>
  <c r="I17" i="96"/>
  <c r="I14" i="96"/>
  <c r="F14" i="96"/>
  <c r="I15" i="96"/>
  <c r="F15" i="96"/>
  <c r="I13" i="96"/>
  <c r="F13" i="96"/>
  <c r="G23" i="95"/>
  <c r="G35" i="95" s="1"/>
  <c r="G41" i="95" s="1"/>
  <c r="D23" i="95"/>
  <c r="D35" i="95" s="1"/>
  <c r="D41" i="95" s="1"/>
  <c r="I33" i="95"/>
  <c r="F21" i="95"/>
  <c r="I16" i="95"/>
  <c r="F19" i="95" l="1"/>
  <c r="F20" i="95"/>
  <c r="I34" i="95"/>
  <c r="F27" i="95"/>
  <c r="I37" i="95"/>
  <c r="F40" i="95" l="1"/>
  <c r="I14" i="95"/>
  <c r="I17" i="95"/>
  <c r="F38" i="95" l="1"/>
  <c r="F31" i="95"/>
  <c r="F39" i="95"/>
  <c r="I32" i="95"/>
  <c r="F32" i="95"/>
  <c r="I30" i="95"/>
  <c r="F30" i="95"/>
  <c r="I29" i="95"/>
  <c r="F29" i="95"/>
  <c r="I40" i="95"/>
  <c r="I28" i="95"/>
  <c r="F28" i="95"/>
  <c r="I27" i="95"/>
  <c r="I26" i="95"/>
  <c r="F26" i="95"/>
  <c r="I25" i="95"/>
  <c r="F25" i="95"/>
  <c r="I22" i="95"/>
  <c r="F22" i="95"/>
  <c r="I18" i="95"/>
  <c r="F18" i="95"/>
  <c r="I19" i="95"/>
  <c r="I21" i="95"/>
  <c r="I15" i="95"/>
  <c r="F15" i="95"/>
  <c r="F14" i="95"/>
  <c r="I13" i="95"/>
  <c r="F13" i="95"/>
  <c r="D35" i="94"/>
  <c r="F35" i="94" s="1"/>
  <c r="I29" i="94"/>
  <c r="D44" i="94" l="1"/>
  <c r="G23" i="94"/>
  <c r="D23" i="94"/>
  <c r="I25" i="94"/>
  <c r="I16" i="94"/>
  <c r="F20" i="94" l="1"/>
  <c r="I17" i="94"/>
  <c r="I39" i="94"/>
  <c r="I26" i="94"/>
  <c r="I40" i="94"/>
  <c r="F32" i="94"/>
  <c r="F22" i="94" l="1"/>
  <c r="F33" i="94" l="1"/>
  <c r="F41" i="94" l="1"/>
  <c r="I43" i="94" l="1"/>
  <c r="F43" i="94"/>
  <c r="F42" i="94"/>
  <c r="F37" i="94"/>
  <c r="I38" i="94"/>
  <c r="F38" i="94"/>
  <c r="I33" i="94"/>
  <c r="I31" i="94"/>
  <c r="F31" i="94"/>
  <c r="I28" i="94"/>
  <c r="F28" i="94"/>
  <c r="I34" i="94"/>
  <c r="F34" i="94"/>
  <c r="I30" i="94"/>
  <c r="F30" i="94"/>
  <c r="I27" i="94"/>
  <c r="F27" i="94"/>
  <c r="I32" i="94"/>
  <c r="I22" i="94"/>
  <c r="I21" i="94"/>
  <c r="F21" i="94"/>
  <c r="I20" i="94"/>
  <c r="I19" i="94"/>
  <c r="F19" i="94"/>
  <c r="I15" i="94"/>
  <c r="F15" i="94"/>
  <c r="I14" i="94"/>
  <c r="F14" i="94"/>
  <c r="I13" i="94"/>
  <c r="F13" i="94"/>
  <c r="G23" i="93"/>
  <c r="G35" i="93" s="1"/>
  <c r="G42" i="93" s="1"/>
  <c r="D23" i="93"/>
  <c r="D35" i="93" s="1"/>
  <c r="D42" i="93" s="1"/>
  <c r="I29" i="93"/>
  <c r="I20" i="93"/>
  <c r="F27" i="93"/>
  <c r="I19" i="93" l="1"/>
  <c r="F16" i="93"/>
  <c r="I17" i="93" l="1"/>
  <c r="F14" i="93" l="1"/>
  <c r="I39" i="93" l="1"/>
  <c r="I37" i="93"/>
  <c r="F30" i="93"/>
  <c r="F31" i="93"/>
  <c r="I38" i="93"/>
  <c r="I32" i="93" l="1"/>
  <c r="F32" i="93"/>
  <c r="I41" i="93"/>
  <c r="F41" i="93"/>
  <c r="I30" i="93"/>
  <c r="I40" i="93"/>
  <c r="F40" i="93"/>
  <c r="F33" i="93"/>
  <c r="I22" i="93"/>
  <c r="F22" i="93"/>
  <c r="I28" i="93"/>
  <c r="F28" i="93"/>
  <c r="I26" i="93"/>
  <c r="F26" i="93"/>
  <c r="I21" i="93"/>
  <c r="F21" i="93"/>
  <c r="F25" i="93"/>
  <c r="I27" i="93"/>
  <c r="I18" i="93"/>
  <c r="F18" i="93"/>
  <c r="I16" i="93"/>
  <c r="I15" i="93"/>
  <c r="F15" i="93"/>
  <c r="I14" i="93"/>
  <c r="I13" i="93"/>
  <c r="F13" i="93"/>
  <c r="F42" i="93" l="1"/>
  <c r="G23" i="92" l="1"/>
  <c r="D23" i="92"/>
  <c r="G35" i="92"/>
  <c r="G43" i="92" s="1"/>
  <c r="D35" i="92"/>
  <c r="I34" i="92"/>
  <c r="I26" i="92"/>
  <c r="F37" i="92"/>
  <c r="I29" i="92"/>
  <c r="F28" i="92"/>
  <c r="F15" i="92"/>
  <c r="F17" i="92"/>
  <c r="I41" i="92"/>
  <c r="I42" i="92"/>
  <c r="I38" i="92"/>
  <c r="I18" i="92"/>
  <c r="I16" i="92" l="1"/>
  <c r="I30" i="92" l="1"/>
  <c r="I39" i="92" l="1"/>
  <c r="I40" i="92"/>
  <c r="F32" i="92"/>
  <c r="I14" i="92"/>
  <c r="I37" i="92" l="1"/>
  <c r="I32" i="92"/>
  <c r="F27" i="92"/>
  <c r="I33" i="92"/>
  <c r="F33" i="92"/>
  <c r="I21" i="92"/>
  <c r="F21" i="92"/>
  <c r="I25" i="92"/>
  <c r="F25" i="92"/>
  <c r="I22" i="92"/>
  <c r="F22" i="92"/>
  <c r="I20" i="92"/>
  <c r="F20" i="92"/>
  <c r="I28" i="92"/>
  <c r="F19" i="92"/>
  <c r="I17" i="92"/>
  <c r="I15" i="92"/>
  <c r="I13" i="92"/>
  <c r="F13" i="92"/>
  <c r="G39" i="91"/>
  <c r="G35" i="91"/>
  <c r="G23" i="91"/>
  <c r="D23" i="91"/>
  <c r="D35" i="91"/>
  <c r="D39" i="91" s="1"/>
  <c r="D45" i="90"/>
  <c r="F23" i="91"/>
  <c r="I29" i="91"/>
  <c r="I22" i="91"/>
  <c r="I20" i="91"/>
  <c r="F20" i="91"/>
  <c r="I28" i="91"/>
  <c r="I37" i="91" l="1"/>
  <c r="F13" i="91"/>
  <c r="I34" i="91" l="1"/>
  <c r="F30" i="91"/>
  <c r="I17" i="91"/>
  <c r="I15" i="91" l="1"/>
  <c r="I31" i="91" l="1"/>
  <c r="F25" i="91"/>
  <c r="I30" i="91" l="1"/>
  <c r="I32" i="91"/>
  <c r="F32" i="91"/>
  <c r="I33" i="91"/>
  <c r="F33" i="91"/>
  <c r="F28" i="91"/>
  <c r="I25" i="91"/>
  <c r="I38" i="91"/>
  <c r="F38" i="91"/>
  <c r="F27" i="91"/>
  <c r="I14" i="91"/>
  <c r="I21" i="91"/>
  <c r="F21" i="91"/>
  <c r="I26" i="91"/>
  <c r="F26" i="91"/>
  <c r="I18" i="91"/>
  <c r="F18" i="91"/>
  <c r="I19" i="91"/>
  <c r="F19" i="91"/>
  <c r="F16" i="91"/>
  <c r="I13" i="91"/>
  <c r="F43" i="90"/>
  <c r="G23" i="90" l="1"/>
  <c r="G35" i="90" s="1"/>
  <c r="D23" i="90"/>
  <c r="D35" i="90" s="1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39" i="91"/>
  <c r="F35" i="91"/>
  <c r="F23" i="92"/>
  <c r="D43" i="92"/>
  <c r="F43" i="92" s="1"/>
  <c r="F35" i="92"/>
  <c r="F23" i="93" l="1"/>
  <c r="F35" i="93"/>
  <c r="F23" i="94"/>
  <c r="F44" i="94"/>
  <c r="F41" i="95"/>
  <c r="F35" i="95"/>
  <c r="F23" i="95"/>
  <c r="F41" i="96"/>
  <c r="F23" i="96"/>
  <c r="F35" i="96"/>
  <c r="F23" i="97"/>
  <c r="F35" i="97"/>
  <c r="F23" i="98" l="1"/>
  <c r="F23" i="100"/>
  <c r="F35" i="100"/>
  <c r="F57" i="100"/>
  <c r="F47" i="100"/>
  <c r="F35" i="98"/>
  <c r="D54" i="98"/>
  <c r="F54" i="98" s="1"/>
  <c r="F47" i="98"/>
  <c r="G54" i="98"/>
  <c r="F23" i="101"/>
  <c r="F35" i="101"/>
  <c r="F56" i="101"/>
  <c r="F47" i="101"/>
  <c r="F35" i="102"/>
  <c r="F47" i="102"/>
  <c r="F59" i="102"/>
  <c r="F71" i="102"/>
  <c r="F75" i="102"/>
  <c r="F23" i="103"/>
  <c r="F44" i="103"/>
  <c r="F35" i="103"/>
  <c r="F44" i="15"/>
  <c r="D44" i="15"/>
  <c r="G35" i="15"/>
  <c r="G44" i="15"/>
  <c r="E35" i="15"/>
  <c r="E44" i="15"/>
  <c r="E44" i="4"/>
  <c r="E35" i="4"/>
  <c r="F44" i="4"/>
  <c r="D44" i="4"/>
  <c r="G44" i="94"/>
  <c r="G35" i="94"/>
  <c r="G35" i="4"/>
  <c r="G44" i="4"/>
  <c r="G35" i="101"/>
  <c r="G47" i="101"/>
  <c r="G56" i="101"/>
  <c r="D35" i="4"/>
  <c r="F35" i="4"/>
  <c r="D35" i="15"/>
  <c r="F35" i="15"/>
</calcChain>
</file>

<file path=xl/sharedStrings.xml><?xml version="1.0" encoding="utf-8"?>
<sst xmlns="http://schemas.openxmlformats.org/spreadsheetml/2006/main" count="14070" uniqueCount="1053">
  <si>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</si>
  <si>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</si>
  <si>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</si>
  <si>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</si>
  <si>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</si>
  <si>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</si>
  <si>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</si>
  <si>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</si>
  <si>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</si>
  <si>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</si>
  <si>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</si>
  <si>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</si>
  <si>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</si>
  <si>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</si>
  <si>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</si>
  <si>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</si>
  <si>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</si>
  <si>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</si>
  <si>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</si>
  <si>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</si>
  <si>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</si>
  <si>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</si>
  <si>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</si>
  <si>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</si>
  <si>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</si>
  <si>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</si>
  <si>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</si>
  <si>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</si>
  <si>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</si>
  <si>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</si>
  <si>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</si>
  <si>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</si>
  <si>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</si>
  <si>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</si>
  <si>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</si>
  <si>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</si>
  <si>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</si>
  <si>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</si>
  <si>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</si>
  <si>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</si>
  <si>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</si>
  <si>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</si>
  <si>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</si>
  <si>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</si>
  <si>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</si>
  <si>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</si>
  <si>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</si>
  <si>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</si>
  <si>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</si>
  <si>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</si>
  <si>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</si>
  <si>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</si>
  <si>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</si>
  <si>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</si>
  <si>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</si>
  <si>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</si>
  <si>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</si>
  <si>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</si>
  <si>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</si>
  <si>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</si>
  <si>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</si>
  <si>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</si>
  <si>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</si>
  <si>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</si>
  <si>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</si>
  <si>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</si>
  <si>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</si>
  <si>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</si>
  <si>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</si>
  <si>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</si>
  <si>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</si>
  <si>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</si>
  <si>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</si>
  <si>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</si>
  <si>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</si>
  <si>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</si>
  <si>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</si>
  <si>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</si>
  <si>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</si>
  <si>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</si>
  <si>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</si>
  <si>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</si>
  <si>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</si>
  <si>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</si>
  <si>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</si>
  <si>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</si>
  <si>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</si>
  <si>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</si>
  <si>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</si>
  <si>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</si>
  <si>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</si>
  <si>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</si>
  <si>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</si>
  <si>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</si>
  <si>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</si>
  <si>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</si>
  <si>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</si>
  <si>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</si>
  <si>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</si>
  <si>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</si>
  <si>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</si>
  <si>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</si>
  <si>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</si>
  <si>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</si>
  <si>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</si>
  <si>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</si>
  <si>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</si>
  <si>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</si>
  <si>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</si>
  <si>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</si>
  <si>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</si>
  <si>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</si>
  <si>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</si>
  <si>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</si>
  <si>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</si>
  <si>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</si>
  <si>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</si>
  <si>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</si>
  <si>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</si>
  <si>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</si>
  <si>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</si>
  <si>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</si>
  <si>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</si>
  <si>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</si>
  <si>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</si>
  <si>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</si>
  <si>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</si>
  <si>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</si>
  <si>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</si>
  <si>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</si>
  <si>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</si>
  <si>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</si>
  <si>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</si>
  <si>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</si>
  <si>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</si>
  <si>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</si>
  <si>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</si>
  <si>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</si>
  <si>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</si>
  <si>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</si>
  <si>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</si>
  <si>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</si>
  <si>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</si>
  <si>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</si>
  <si>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</si>
  <si>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</si>
  <si>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</si>
  <si>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</si>
  <si>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</si>
  <si>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</si>
  <si>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</si>
  <si>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</si>
  <si>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</si>
  <si>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</si>
  <si>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</si>
  <si>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</si>
  <si>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</si>
  <si>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</si>
  <si>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</si>
  <si>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</si>
  <si>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</si>
  <si>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</si>
  <si>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</si>
  <si>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</si>
  <si>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</si>
  <si>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</si>
  <si>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</si>
  <si>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</si>
  <si>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</si>
  <si>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</si>
  <si>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</si>
  <si>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</si>
  <si>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</si>
  <si>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</si>
  <si>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</si>
  <si>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</si>
  <si>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</si>
  <si>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</si>
  <si>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</si>
  <si>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</si>
  <si>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</si>
  <si>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</si>
  <si>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</si>
  <si>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</si>
  <si>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</si>
  <si>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</si>
  <si>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</si>
  <si>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</si>
  <si>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</si>
  <si>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</si>
  <si>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</si>
  <si>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</si>
  <si>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</si>
  <si>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</si>
  <si>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</si>
  <si>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</si>
  <si>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</si>
  <si>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</si>
  <si>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</si>
  <si>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</si>
  <si>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</si>
  <si>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</si>
  <si>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</si>
  <si>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</si>
  <si>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</si>
  <si>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</si>
  <si>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</si>
  <si>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</si>
  <si>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</si>
  <si>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</si>
  <si>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</si>
  <si>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</si>
  <si>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</si>
  <si>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</si>
  <si>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</si>
  <si>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</si>
  <si>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</si>
  <si>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</si>
  <si>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</si>
  <si>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</si>
  <si>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</si>
  <si>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</si>
  <si>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</si>
  <si>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</si>
  <si>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</si>
  <si>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</si>
  <si>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</si>
  <si>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</si>
  <si>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</si>
  <si>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</si>
  <si>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</si>
  <si>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</si>
  <si>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</si>
  <si>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</si>
  <si>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</si>
  <si>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</si>
  <si>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</si>
  <si>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</si>
  <si>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</si>
  <si>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</si>
  <si>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</si>
  <si>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</si>
  <si>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</si>
  <si>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</si>
  <si>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</si>
  <si>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</si>
  <si>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</si>
  <si>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</si>
  <si>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</si>
  <si>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</si>
  <si>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</si>
  <si>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</si>
  <si>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</si>
  <si>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</si>
  <si>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</si>
  <si>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</si>
  <si>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</si>
  <si>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</si>
  <si>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</si>
  <si>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</si>
  <si>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</si>
  <si>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</si>
  <si>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</si>
  <si>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</si>
  <si>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</si>
  <si>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</si>
  <si>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</si>
  <si>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</si>
  <si>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</si>
  <si>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</si>
  <si>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</si>
  <si>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</si>
  <si>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</si>
  <si>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</si>
  <si>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</si>
  <si>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</si>
  <si>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</si>
  <si>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</si>
  <si>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</si>
  <si>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</si>
  <si>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</si>
  <si>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</si>
  <si>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</si>
  <si>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</si>
  <si>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</si>
  <si>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</si>
  <si>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</si>
  <si>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</si>
  <si>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</si>
  <si>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</si>
  <si>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</si>
  <si>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</si>
  <si>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</si>
  <si>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</si>
  <si>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</si>
  <si>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</si>
  <si>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</si>
  <si>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</si>
  <si>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</si>
  <si>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</si>
  <si>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</si>
  <si>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</si>
  <si>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</si>
  <si>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</si>
  <si>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</si>
  <si>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</si>
  <si>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</si>
  <si>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</si>
  <si>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</si>
  <si>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</si>
  <si>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</si>
  <si>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</si>
  <si>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</si>
  <si>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</si>
  <si>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</si>
  <si>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</si>
  <si>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</si>
  <si>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</si>
  <si>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</si>
  <si>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</si>
  <si>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</si>
  <si>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</si>
  <si>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</si>
  <si>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</si>
  <si>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</si>
  <si>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</si>
  <si>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</si>
  <si>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</si>
  <si>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</si>
  <si>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</si>
  <si>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</si>
  <si>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</si>
  <si>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</si>
  <si>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</si>
  <si>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</si>
  <si>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</si>
  <si>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</si>
  <si>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</si>
  <si>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</si>
  <si>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</si>
  <si>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</si>
  <si>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</si>
  <si>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</si>
  <si>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</si>
  <si>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</si>
  <si>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</si>
  <si>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</si>
  <si>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</si>
  <si>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</si>
  <si>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</si>
  <si>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</si>
  <si>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</si>
  <si>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</si>
  <si>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</si>
  <si>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</si>
  <si>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</si>
  <si>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</si>
  <si>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</si>
  <si>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</si>
  <si>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</si>
  <si>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</si>
  <si>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</si>
  <si>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</si>
  <si>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</si>
  <si>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</si>
  <si>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</si>
  <si>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</si>
  <si>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</si>
  <si>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</si>
  <si>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</si>
  <si>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</si>
  <si>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</si>
  <si>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</si>
  <si>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</si>
  <si>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</si>
  <si>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</si>
  <si>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</si>
  <si>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</si>
  <si>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</si>
  <si>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</si>
  <si>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</si>
  <si>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</si>
  <si>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</si>
  <si>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</si>
  <si>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</si>
  <si>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</si>
  <si>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</si>
  <si>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</si>
  <si>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</si>
  <si>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</si>
  <si>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</si>
  <si>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</si>
  <si>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</si>
  <si>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</si>
  <si>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</si>
  <si>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</si>
  <si>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</si>
  <si>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</si>
  <si>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</si>
  <si>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</si>
  <si>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</si>
  <si>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</si>
  <si>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</si>
  <si>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</si>
  <si>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</si>
  <si>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</si>
  <si>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</si>
  <si>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</si>
  <si>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</si>
  <si>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</si>
  <si>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</si>
  <si>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</si>
  <si>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</si>
  <si>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</si>
  <si>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</si>
  <si>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</si>
  <si>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</si>
  <si>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</si>
  <si>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</si>
  <si>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</si>
  <si>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</si>
  <si>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</si>
  <si>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</si>
  <si>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</si>
  <si>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</si>
  <si>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</si>
  <si>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</si>
  <si>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</si>
  <si>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</si>
  <si>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</si>
  <si>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</si>
  <si>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</si>
  <si>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</si>
  <si>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</si>
  <si>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</si>
  <si>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</si>
  <si>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</si>
  <si>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</si>
  <si>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</si>
  <si>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</si>
  <si>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</si>
  <si>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</si>
  <si>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</si>
  <si>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</si>
  <si>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</si>
  <si>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</si>
  <si>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</si>
  <si>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</si>
  <si>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</si>
  <si>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</si>
  <si>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</si>
  <si>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</si>
  <si>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</si>
  <si>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</si>
  <si>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</si>
  <si>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</si>
  <si>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</si>
  <si>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</si>
  <si>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</si>
  <si>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</si>
  <si>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</si>
  <si>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</si>
  <si>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</si>
  <si>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</si>
  <si>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</si>
  <si>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</si>
  <si>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</si>
  <si>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</si>
  <si>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</si>
  <si>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</si>
  <si>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</si>
  <si>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</si>
  <si>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</si>
  <si>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</si>
  <si>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</si>
  <si>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</si>
  <si>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</si>
  <si>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</si>
  <si>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</si>
  <si>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</si>
  <si>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</si>
  <si>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</si>
  <si>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</si>
  <si>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</si>
  <si>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</si>
  <si>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</si>
  <si>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</si>
  <si>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</si>
  <si>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</si>
  <si>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</si>
  <si>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</si>
  <si>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</si>
  <si>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</si>
  <si>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</si>
  <si>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</si>
  <si>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</si>
  <si>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</si>
  <si>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</si>
  <si>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</si>
  <si>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</si>
  <si>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</si>
  <si>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</si>
  <si>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</si>
  <si>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</si>
  <si>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</si>
  <si>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</si>
  <si>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</si>
  <si>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</si>
  <si>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</si>
  <si>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</si>
  <si>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</si>
  <si>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</si>
  <si>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</si>
  <si>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</si>
  <si>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</si>
  <si>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</si>
  <si>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</si>
  <si>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</si>
  <si>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</si>
  <si>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</si>
  <si>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</si>
  <si>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</si>
  <si>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</si>
  <si>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</si>
  <si>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</si>
  <si>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</si>
  <si>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</si>
  <si>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</si>
  <si>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</si>
  <si>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</si>
  <si>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</si>
  <si>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</si>
  <si>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</si>
  <si>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</si>
  <si>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</si>
  <si>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</si>
  <si>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</si>
  <si>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</si>
  <si>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</si>
  <si>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</si>
  <si>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</si>
  <si>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</si>
  <si>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</si>
  <si>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</si>
  <si>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</si>
  <si>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</si>
  <si>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</si>
  <si>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</si>
  <si>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</si>
  <si>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</si>
  <si>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</si>
  <si>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</si>
  <si>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</si>
  <si>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</si>
  <si>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</si>
  <si>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</si>
  <si>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</si>
  <si>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</si>
  <si>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</si>
  <si>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</si>
  <si>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</si>
  <si>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</si>
  <si>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</si>
  <si>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</si>
  <si>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</si>
  <si>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</si>
  <si>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</si>
  <si>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</si>
  <si>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</si>
  <si>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</si>
  <si>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</si>
  <si>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</si>
  <si>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</si>
  <si>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</si>
  <si>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</si>
  <si>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</si>
  <si>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</si>
  <si>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</si>
  <si>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</si>
  <si>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</si>
  <si>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</si>
  <si>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</si>
  <si>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</si>
  <si>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</si>
  <si>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</si>
  <si>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</si>
  <si>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</si>
  <si>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</si>
  <si>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</si>
  <si>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</si>
  <si>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</si>
  <si>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</si>
  <si>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</si>
  <si>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</si>
  <si>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</si>
  <si>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</si>
  <si>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</si>
  <si>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</si>
  <si>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</si>
  <si>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</si>
  <si>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</si>
  <si>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</si>
  <si>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</si>
  <si>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</si>
  <si>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</si>
  <si>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</si>
  <si>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</si>
  <si>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</si>
  <si>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</si>
  <si>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</si>
  <si>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</si>
  <si>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</si>
  <si>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</si>
  <si>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</si>
  <si>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</si>
  <si>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</si>
  <si>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</si>
  <si>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</si>
  <si>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</si>
  <si>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</si>
  <si>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</si>
  <si>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</si>
  <si>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</si>
  <si>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</si>
  <si>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</si>
  <si>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</si>
  <si>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</si>
  <si>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</si>
  <si>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</si>
  <si>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</si>
  <si>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</si>
  <si>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</si>
  <si>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</si>
  <si>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</si>
  <si>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</si>
  <si>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</si>
  <si>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</si>
  <si>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</si>
  <si>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</si>
  <si>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</si>
  <si>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</si>
  <si>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</si>
  <si>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</si>
  <si>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</si>
  <si>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</si>
  <si>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</si>
  <si>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</si>
  <si>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</si>
  <si>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</si>
  <si>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</si>
  <si>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</si>
  <si>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</si>
  <si>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</si>
  <si>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</si>
  <si>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</si>
  <si>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</si>
  <si>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</si>
  <si>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</si>
  <si>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</si>
  <si>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</si>
  <si>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</si>
  <si>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</si>
  <si>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</si>
  <si>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</si>
  <si>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</si>
  <si>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</si>
  <si>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</si>
  <si>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</si>
  <si>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</si>
  <si>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</si>
  <si>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</si>
  <si>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</si>
  <si>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</si>
  <si>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</si>
  <si>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</si>
  <si>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</si>
  <si>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</si>
  <si>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</si>
  <si>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</si>
  <si>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</si>
  <si>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</si>
  <si>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</si>
  <si>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</si>
  <si>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</si>
  <si>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</si>
  <si>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</si>
  <si>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</si>
  <si>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</si>
  <si>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</si>
  <si>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</si>
  <si>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</si>
  <si>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</si>
  <si>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</si>
  <si>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</si>
  <si>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</si>
  <si>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</si>
  <si>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</si>
  <si>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</si>
  <si>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</si>
  <si>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</si>
  <si>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</si>
  <si>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</si>
  <si>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</si>
  <si>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</si>
  <si>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</si>
  <si>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</si>
  <si>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</si>
  <si>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</si>
  <si>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</si>
  <si>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</si>
  <si>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</si>
  <si>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</si>
  <si>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</si>
  <si>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</si>
  <si>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</si>
  <si>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</si>
  <si>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</si>
  <si>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</si>
  <si>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</si>
  <si>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</si>
  <si>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</si>
  <si>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</si>
  <si>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</si>
  <si>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</si>
  <si>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</si>
  <si>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</si>
  <si>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</si>
  <si>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</si>
  <si>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</si>
  <si>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</si>
  <si>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</si>
  <si>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</si>
  <si>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</si>
  <si>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</si>
  <si>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</si>
  <si>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</si>
  <si>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</si>
  <si>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</si>
  <si>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</si>
  <si>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</si>
  <si>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</si>
  <si>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</si>
  <si>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</si>
  <si>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</si>
  <si>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</si>
  <si>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</si>
  <si>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</si>
  <si>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</si>
  <si>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</si>
  <si>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</si>
  <si>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</si>
  <si>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</si>
  <si>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</si>
  <si>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</si>
  <si>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</si>
  <si>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</si>
  <si>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</si>
  <si>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</si>
  <si>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</si>
  <si>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</si>
  <si>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</si>
  <si>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</si>
  <si>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</si>
  <si>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</si>
  <si>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</si>
  <si>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</si>
  <si>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</si>
  <si>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</si>
  <si>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</si>
  <si>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</si>
  <si>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</si>
  <si>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</si>
  <si>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</si>
  <si>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</si>
  <si>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</si>
  <si>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</si>
  <si>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</si>
  <si>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</si>
  <si>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</si>
  <si>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</si>
  <si>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</si>
  <si>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</si>
  <si>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</si>
  <si>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</si>
  <si>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</si>
  <si>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</si>
  <si>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</si>
  <si>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</si>
  <si>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</si>
  <si>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</si>
  <si>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</si>
  <si>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</si>
  <si>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</si>
  <si>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</si>
  <si>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</si>
  <si>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</si>
  <si>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</si>
  <si>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</si>
  <si>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</si>
  <si>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</si>
  <si>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</si>
  <si>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</si>
  <si>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</si>
  <si>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</si>
  <si>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</si>
  <si>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</si>
  <si>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</si>
  <si>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</si>
  <si>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</si>
  <si>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</si>
  <si>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</si>
  <si>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</si>
  <si>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</si>
  <si>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</si>
  <si>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</si>
  <si>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</si>
  <si>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</si>
  <si>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</si>
  <si>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</si>
  <si>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</si>
  <si>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</si>
  <si>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</si>
  <si>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</si>
  <si>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</si>
  <si>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</si>
  <si>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</si>
  <si>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</si>
  <si>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</si>
  <si>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</si>
  <si>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</si>
  <si>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</si>
  <si>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</si>
  <si>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</si>
  <si>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</si>
  <si>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</si>
  <si>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</si>
  <si>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</si>
  <si>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</si>
  <si>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</si>
  <si>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</si>
  <si>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</si>
  <si>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</si>
  <si>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</si>
  <si>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</si>
  <si>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</si>
  <si>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</si>
  <si>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</si>
  <si>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</si>
  <si>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</si>
  <si>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</si>
  <si>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</si>
  <si>
    <t>December 23 - 25 Lithuanian top</t>
  </si>
  <si>
    <t>Gruodžio 23 - 25 d. Lietuvos kino teatruose rodytų filmų topas</t>
  </si>
  <si>
    <t>December 23 - 25</t>
  </si>
  <si>
    <t>Naujasis žaisliukas (Le nouveau jouet)</t>
  </si>
  <si>
    <t>Aš noriu šokti. Whitney Houston filmas (I wanna dance with somebody)</t>
  </si>
  <si>
    <t>Menas žudyti (Mindcage)</t>
  </si>
  <si>
    <t xml:space="preserve"> 2022-12-21</t>
  </si>
  <si>
    <t>December 30 - January 1 Lithuanian top</t>
  </si>
  <si>
    <t>Gruodžio 30 - sausio 1 d. Lietuvos kino teatruose rodytų filmų topas</t>
  </si>
  <si>
    <t>December 30 - January 1</t>
  </si>
  <si>
    <t>Gruodžio 23 - 25</t>
  </si>
  <si>
    <t>Gruodžio 30 -
 Sausio 1</t>
  </si>
  <si>
    <t>ReEmigrantai</t>
  </si>
  <si>
    <t>Klubas Studio 54 (Studio 54)</t>
  </si>
  <si>
    <t>Miauricijus Puikusis (Amazing Maurice)</t>
  </si>
  <si>
    <t>Superherojai
(Supereroi)</t>
  </si>
  <si>
    <t>Sausio 6 - 8 d. Lietuvos kino teatruose rodytų filmų topas</t>
  </si>
  <si>
    <t>January 6 - 8 Lithuanian top</t>
  </si>
  <si>
    <t>January 6-8</t>
  </si>
  <si>
    <t xml:space="preserve">Sausio 6 - 8 d.
</t>
  </si>
  <si>
    <t>Fantazijos tik suaugusiems</t>
  </si>
  <si>
    <t>Salų tyla (Tourment sur les îles)</t>
  </si>
  <si>
    <t>Gyveno kartą Oto (Man Called Otto)</t>
  </si>
  <si>
    <t xml:space="preserve"> 2023-01-06</t>
  </si>
  <si>
    <t>Maskaradas (Mascarade)</t>
  </si>
  <si>
    <t>Adastra Cinema</t>
  </si>
  <si>
    <t>Kairo sąmokslas (Boy from Heaven)</t>
  </si>
  <si>
    <t>January 13-15  Lithuanian top</t>
  </si>
  <si>
    <t>Sausio 13 -15 d. Lietuvos kino teatruose rodytų filmų topas</t>
  </si>
  <si>
    <t>Kiškių mokykla. Misija „Kiaušiniai“ (Rabbit Academy. Mission Eggpossible)</t>
  </si>
  <si>
    <t>Šventasis voras (Holy spider)</t>
  </si>
  <si>
    <t>Sprogstančios vestuvės (Shotgun Wedding)</t>
  </si>
  <si>
    <t xml:space="preserve"> 2023-01-13</t>
  </si>
  <si>
    <t>M3GAN</t>
  </si>
  <si>
    <t>January 13-15</t>
  </si>
  <si>
    <t>Sausio 13 -15 d.</t>
  </si>
  <si>
    <t>Bloga nuo savęs (Syk Pike)</t>
  </si>
  <si>
    <t>Sausis (Janvaris)</t>
  </si>
  <si>
    <t>January 20-22  Lithuanian top</t>
  </si>
  <si>
    <t>Sausio 20 -22 d. Lietuvos kino teatruose rodytų filmų topas</t>
  </si>
  <si>
    <t>January 20-22</t>
  </si>
  <si>
    <t>Sausio 20 -22 d.</t>
  </si>
  <si>
    <t>January 20–22</t>
  </si>
  <si>
    <t>January 13–15</t>
  </si>
  <si>
    <t>Sausio 20–22 d.</t>
  </si>
  <si>
    <t>Sausio 13–15 d.</t>
  </si>
  <si>
    <t>Tu mano deimantas</t>
  </si>
  <si>
    <t> Maobori production</t>
  </si>
  <si>
    <t>21 526  </t>
  </si>
  <si>
    <t>Babilonas (Babylon)</t>
  </si>
  <si>
    <t>Sausio 27–29 d. Lietuvos kino teatruose rodytų filmų topas</t>
  </si>
  <si>
    <t>January 27–29  Lithuanian top</t>
  </si>
  <si>
    <t>January 27–29</t>
  </si>
  <si>
    <t>Sausio 27–29 d.</t>
  </si>
  <si>
    <t>Man viskas gerai</t>
  </si>
  <si>
    <t>Dansu films</t>
  </si>
  <si>
    <t>Fabelmanai (The Fabelmans)</t>
  </si>
  <si>
    <t>Operacija Fortūna: Apgaulės menas (Operation Fortune: Ruse de Guer)</t>
  </si>
  <si>
    <t>Antanas Sutkus. Scenos iš fotografo gyvenimo</t>
  </si>
  <si>
    <t>A Propos studija</t>
  </si>
  <si>
    <t>Abizu prakeiksmas (The Offering)</t>
  </si>
  <si>
    <t>Vasario 3 – 5 d. Lietuvos kino teatruose rodytų filmų topas</t>
  </si>
  <si>
    <t>February 3-5  Lithuanian top</t>
  </si>
  <si>
    <t xml:space="preserve">February 3-5 </t>
  </si>
  <si>
    <t>Vasario 3 – 5 d.</t>
  </si>
  <si>
    <t>Vyrų svajonės</t>
  </si>
  <si>
    <t>Beldimas į trobelę (Knock at The Cabin)</t>
  </si>
  <si>
    <t>DuKine / Universal</t>
  </si>
  <si>
    <t>Salos vaiduokliai (Banshees of Inisherin, The)</t>
  </si>
  <si>
    <t>DuKine / Paramount</t>
  </si>
  <si>
    <t xml:space="preserve">Theatrical Film Distribution / WDSMPI </t>
  </si>
  <si>
    <t>ACME Films / WB</t>
  </si>
  <si>
    <t>Kovotoja (Woman King)</t>
  </si>
  <si>
    <t xml:space="preserve">Mumijos (Mummies) </t>
  </si>
  <si>
    <t>February 10-12  Lithuanian top</t>
  </si>
  <si>
    <t>Vasario 10 – 12 d. Lietuvos kino teatruose rodytų filmų topas</t>
  </si>
  <si>
    <t xml:space="preserve">February 10-12 </t>
  </si>
  <si>
    <t>Vasario 10 – 12 d.</t>
  </si>
  <si>
    <t>Jaunasis vadas Vinetu (Der junge Häuptling Winnetou)</t>
  </si>
  <si>
    <t>Kraujas (Blood)</t>
  </si>
  <si>
    <t>Rose Namajunas: Aš esu čempionė (Thug Rose)</t>
  </si>
  <si>
    <t>Magiškasis Maikas: Paskutinis šokis (Magic Mike's Last Dance)</t>
  </si>
  <si>
    <t>Acme / WB</t>
  </si>
  <si>
    <t>Avarinis nusileidimas (Plane)</t>
  </si>
  <si>
    <t>Acme</t>
  </si>
  <si>
    <t>Labiau nei bet kada (Plus que jamais)</t>
  </si>
  <si>
    <t>Total (34)</t>
  </si>
  <si>
    <t>Titanikas: 25 metai (Titanic (25th Anniversary)</t>
  </si>
  <si>
    <t>February 17-19  Lithuanian top</t>
  </si>
  <si>
    <t>Vasario 17 – 19 d. Lietuvos kino teatruose rodytų filmų topas</t>
  </si>
  <si>
    <t>February 17-19</t>
  </si>
  <si>
    <t>Vasario 17 – 19 d.</t>
  </si>
  <si>
    <t>Skruzdėliukas ir Vapsva. Kvantomanija (Ant-Man and the Wasp: Quantumania)</t>
  </si>
  <si>
    <t xml:space="preserve">Theatrical Film Distribution </t>
  </si>
  <si>
    <t>Poetas</t>
  </si>
  <si>
    <t xml:space="preserve"> </t>
  </si>
  <si>
    <t>Salos vaiduokliai (The Banshees of Inisherin)</t>
  </si>
  <si>
    <t>Kuo čia dėta meilė? (Whats Love Got To Do With It?)</t>
  </si>
  <si>
    <t>De humani corporis fabrica</t>
  </si>
  <si>
    <t>Gyvenimo virtuvė (La Vida Padre)</t>
  </si>
  <si>
    <t>Nostalgija (Nostalgia)</t>
  </si>
  <si>
    <t>February 24-26  Lithuanian top</t>
  </si>
  <si>
    <t>Vasario 24 – 26 d. Lietuvos kino teatruose rodytų filmų topas</t>
  </si>
  <si>
    <t>February 24-26</t>
  </si>
  <si>
    <t>Vasario 24-26 d.</t>
  </si>
  <si>
    <t>Detektyvas Sanis (Inspector Sun and the curse of the black widow)</t>
  </si>
  <si>
    <t>Įšventinimas (Consecration)</t>
  </si>
  <si>
    <t>Pradingusi (Missing)</t>
  </si>
  <si>
    <t>Tarp žvaigždžių (Interstellar)</t>
  </si>
  <si>
    <t>Pradžia (Inception)</t>
  </si>
  <si>
    <t>Banginis (The Whale)</t>
  </si>
  <si>
    <t>Kokaino lokys (Cocaine Bear)</t>
  </si>
  <si>
    <t>March 3–5  Lithuanian top</t>
  </si>
  <si>
    <t>Kovo 3 – 5 d. Lietuvos kino teatruose rodytų filmų topas</t>
  </si>
  <si>
    <t>March 3–5</t>
  </si>
  <si>
    <t>Kovo 3 – 5 d.</t>
  </si>
  <si>
    <t>Krydas III. Legenda tęsiasi (Creed 3)</t>
  </si>
  <si>
    <t>Paradas</t>
  </si>
  <si>
    <t>Po mokyklos</t>
  </si>
  <si>
    <t>Žvėrys (The Beasts)</t>
  </si>
  <si>
    <t>Trys vagišiai ir liūtas (When the Robbers Came to Cardamom Town)</t>
  </si>
  <si>
    <t>March 10–12  Lithuanian top</t>
  </si>
  <si>
    <t>Kovo 10 – 12 d. Lietuvos kino teatruose rodytų filmų topas</t>
  </si>
  <si>
    <t>March 10–12</t>
  </si>
  <si>
    <t>Kovo 10–12 d.</t>
  </si>
  <si>
    <t>Nepaprasta Remio kelionė (Rémi sans famille)</t>
  </si>
  <si>
    <t>Viskas iškart ir visur</t>
  </si>
  <si>
    <t>Deivo bankas (Bank of Dave)</t>
  </si>
  <si>
    <t>Riminis (Rimini)</t>
  </si>
  <si>
    <t>Sparta</t>
  </si>
  <si>
    <t>Žaltvykslė (Fogo-Fátuo)</t>
  </si>
  <si>
    <t>Total (37)</t>
  </si>
  <si>
    <t>Tiktai žvėrys (Seules les bêtes)</t>
  </si>
  <si>
    <t>Ar vesi mane? (Maybe I Do)</t>
  </si>
  <si>
    <t xml:space="preserve">ACME Film </t>
  </si>
  <si>
    <t>Klyksmas 6 (Scream 6)</t>
  </si>
  <si>
    <t>Total (40)</t>
  </si>
  <si>
    <t>Begalybė (L’immensita)</t>
  </si>
  <si>
    <t>Mariupolis 2</t>
  </si>
  <si>
    <t>Metas išeiti (Decision to Leave)</t>
  </si>
  <si>
    <t>8 kalnai (The Eight Mountains)</t>
  </si>
  <si>
    <t>Total (52)</t>
  </si>
  <si>
    <t>Total (50)</t>
  </si>
  <si>
    <t>March 17–19  Lithuanian top</t>
  </si>
  <si>
    <t>Kovo 17 – 19 d. Lietuvos kino teatruose rodytų filmų topas</t>
  </si>
  <si>
    <t>Shazam! Dievų įniršis (Shazam! Fury of the Gods)</t>
  </si>
  <si>
    <t>Asteriksas ir Obeliksas: drakonų imperija (Asterix and Obelix: The Middle Kingdom)</t>
  </si>
  <si>
    <t>March 17–19</t>
  </si>
  <si>
    <t>Kovo 17–19 d.</t>
  </si>
  <si>
    <t>Week on</t>
  </si>
  <si>
    <t xml:space="preserve">TOTAL </t>
  </si>
  <si>
    <t>TOTAL</t>
  </si>
  <si>
    <t xml:space="preserve">Release </t>
  </si>
  <si>
    <t>GBO (Eur)</t>
  </si>
  <si>
    <t>screens</t>
  </si>
  <si>
    <t>date</t>
  </si>
  <si>
    <t>Seansų sk.</t>
  </si>
  <si>
    <t>Žiūrovų</t>
  </si>
  <si>
    <t>Kopijų sk.</t>
  </si>
  <si>
    <t>BENDROS</t>
  </si>
  <si>
    <t>BENDRAS</t>
  </si>
  <si>
    <t>Platintojas</t>
  </si>
  <si>
    <t>pajamos (Eur)</t>
  </si>
  <si>
    <t>žiūrovų sk.</t>
  </si>
  <si>
    <t>lankomumo vid.</t>
  </si>
  <si>
    <t xml:space="preserve"> March 24 – 26</t>
  </si>
  <si>
    <t>Kovo 24 – 26  d.</t>
  </si>
  <si>
    <t xml:space="preserve"> March 17 – 19</t>
  </si>
  <si>
    <t>Kovo 17 – 19  d.</t>
  </si>
  <si>
    <t>March 24–26 Lithuanian top</t>
  </si>
  <si>
    <t>Kovo 24 – 26 d. Lietuvos kino teatruose rodytų filmų topas</t>
  </si>
  <si>
    <t>Džonas Vikas 4 (John Wick Chapter Four)</t>
  </si>
  <si>
    <t xml:space="preserve">Sūnus (Son) </t>
  </si>
  <si>
    <t>Kovo 31 – balandžio 2 d. Lietuvos kino teatruose rodytų filmų topas</t>
  </si>
  <si>
    <t>March 31–April 2 Lithuanian top</t>
  </si>
  <si>
    <t>March 31–April 2</t>
  </si>
  <si>
    <t>Kovo 31 – balandžio 2 d</t>
  </si>
  <si>
    <t>Juodi akiniai (Dark glasses)</t>
  </si>
  <si>
    <t xml:space="preserve"> 2023-03-27</t>
  </si>
  <si>
    <t>Po saulės (After sun)</t>
  </si>
  <si>
    <t>Paskutinis šokis (Last Dance)</t>
  </si>
  <si>
    <t>Meile mano (Love Life)</t>
  </si>
  <si>
    <t>Lokių čia nėra (No Bears)</t>
  </si>
  <si>
    <t>Amžinai jauni (Forever Young)</t>
  </si>
  <si>
    <t>Žvaigždės vidurdienį (Stars at Noon)</t>
  </si>
  <si>
    <t>Su meile ir įsiūčiu  (Both Sides of the Blade (Fire!)</t>
  </si>
  <si>
    <t>Sent Omeras (Saint Omer)</t>
  </si>
  <si>
    <t>Rūkymas sukelia kosulį (Smoking Causes Coughing)</t>
  </si>
  <si>
    <t>Tiek grožio, tiek skausmo (All the Beauty and the Bloodshed)</t>
  </si>
  <si>
    <t>Broliai lokiai: atgal į žemę (Boonie Bears: Back to Earth)</t>
  </si>
  <si>
    <t>65: Išnykimo riba (65)</t>
  </si>
  <si>
    <t>Apačiai: Paryžiaus gauja (Apache: Gang of Paris)</t>
  </si>
  <si>
    <t>Požemiai ir drakonai. Garbė tarp vagių (Dungeons &amp; Dragons: Honor Among Thieves)</t>
  </si>
  <si>
    <t>Total (42)</t>
  </si>
  <si>
    <t>April 7-9 Lithuanian top</t>
  </si>
  <si>
    <t>April 7-9</t>
  </si>
  <si>
    <t>Balandžio 7–9 d.</t>
  </si>
  <si>
    <t>Balandžio 7 – 9 d. Lietuvos kino teatruose rodytų filmų topas</t>
  </si>
  <si>
    <t>Mikė Pūkuotukas: Kraujas ir medus (Winnie the Pooh: Blood and Honey)</t>
  </si>
  <si>
    <t>Aš ir Jis. Tikra katastrofa (Beautiful disaster)</t>
  </si>
  <si>
    <t>Popiežiaus egzorcistas (Pope's Exorcist )</t>
  </si>
  <si>
    <t>Broliai Super Mario. Filmas (Super Mario Bros.)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</si>
</sst>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,##0_ ;[Red]\-#,##0\ "/>
  </numFmts>
  <fonts count="4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7"/>
      <color rgb="FF202124"/>
      <name val="Arial"/>
      <family val="2"/>
      <charset val="186"/>
    </font>
    <font>
      <b/>
      <sz val="16"/>
      <color rgb="FFFF0000"/>
      <name val="Verdana"/>
      <family val="2"/>
      <charset val="186"/>
    </font>
    <font>
      <b/>
      <i/>
      <sz val="7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8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1" fillId="0" borderId="0" xfId="0" applyNumberFormat="1" applyFont="1"/>
    <xf numFmtId="10" fontId="4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3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42" fillId="0" borderId="0" xfId="0" applyFont="1"/>
    <xf numFmtId="3" fontId="4" fillId="0" borderId="0" xfId="23" applyNumberFormat="1" applyFont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3" fontId="4" fillId="0" borderId="7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9" fillId="0" borderId="0" xfId="0" applyFont="1"/>
    <xf numFmtId="0" fontId="43" fillId="0" borderId="0" xfId="0" applyFont="1" applyAlignment="1">
      <alignment horizontal="center"/>
    </xf>
    <xf numFmtId="0" fontId="13" fillId="2" borderId="3" xfId="0" applyFont="1" applyFill="1" applyBorder="1" applyAlignment="1">
      <alignment vertical="center"/>
    </xf>
    <xf numFmtId="1" fontId="13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vertical="center" wrapText="1"/>
    </xf>
    <xf numFmtId="165" fontId="14" fillId="2" borderId="3" xfId="0" applyNumberFormat="1" applyFont="1" applyFill="1" applyBorder="1" applyAlignment="1">
      <alignment vertical="center" wrapText="1"/>
    </xf>
    <xf numFmtId="1" fontId="11" fillId="0" borderId="0" xfId="0" applyNumberFormat="1" applyFont="1"/>
    <xf numFmtId="0" fontId="13" fillId="2" borderId="4" xfId="0" applyFont="1" applyFill="1" applyBorder="1" applyAlignment="1">
      <alignment vertical="center"/>
    </xf>
    <xf numFmtId="1" fontId="13" fillId="2" borderId="4" xfId="0" applyNumberFormat="1" applyFont="1" applyFill="1" applyBorder="1" applyAlignment="1">
      <alignment vertical="center"/>
    </xf>
    <xf numFmtId="0" fontId="44" fillId="2" borderId="4" xfId="0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3" fontId="13" fillId="0" borderId="0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3" fontId="13" fillId="0" borderId="8" xfId="23" applyNumberFormat="1" applyFont="1" applyFill="1" applyBorder="1" applyAlignment="1">
      <alignment horizontal="center" vertical="center"/>
    </xf>
    <xf numFmtId="10" fontId="13" fillId="0" borderId="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4" fillId="0" borderId="0" xfId="0" applyFont="1" applyFill="1"/>
    <xf numFmtId="3" fontId="4" fillId="0" borderId="0" xfId="0" applyNumberFormat="1" applyFont="1" applyFill="1" applyAlignment="1">
      <alignment horizontal="center" vertical="center"/>
    </xf>
    <xf numFmtId="3" fontId="34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/>
    <xf numFmtId="3" fontId="4" fillId="0" borderId="0" xfId="0" applyNumberFormat="1" applyFont="1" applyFill="1" applyBorder="1" applyAlignment="1">
      <alignment horizontal="center" vertical="center"/>
    </xf>
    <xf numFmtId="3" fontId="4" fillId="0" borderId="8" xfId="23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3" fontId="4" fillId="0" borderId="0" xfId="23" applyNumberFormat="1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108" Type="http://schemas.openxmlformats.org/officeDocument/2006/relationships/customXml" Target="../customXml/item2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ustomXml" Target="../customXml/item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92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93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9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72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73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74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7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77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78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9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8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81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83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84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85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86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87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88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8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90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12A2-0C39-48ED-8AE2-B0F4C9FD7F62}">
  <dimension ref="A1:X52"/>
  <sheetViews>
    <sheetView tabSelected="1" topLeftCell="A18" zoomScale="60" zoomScaleNormal="60" workbookViewId="0">
      <selection activeCell="AA33" sqref="AA33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4" ht="19.8">
      <c r="A1" s="1"/>
      <c r="B1" s="1"/>
      <c r="C1" s="1"/>
      <c r="D1" s="132"/>
      <c r="E1" s="2" t="s">
        <v>1045</v>
      </c>
      <c r="F1" s="133"/>
      <c r="G1" s="2"/>
      <c r="H1" s="2"/>
      <c r="I1" s="2"/>
      <c r="J1" s="1"/>
      <c r="K1" s="1"/>
      <c r="L1" s="1"/>
      <c r="M1" s="1"/>
      <c r="N1" s="1"/>
      <c r="O1" s="1"/>
    </row>
    <row r="2" spans="1:24" ht="19.8">
      <c r="A2" s="1"/>
      <c r="B2" s="1"/>
      <c r="C2" s="1"/>
      <c r="D2" s="1"/>
      <c r="E2" s="2" t="s">
        <v>1048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4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4" s="1" customFormat="1" ht="15" customHeight="1">
      <c r="A5" s="134"/>
      <c r="B5" s="135"/>
      <c r="C5" s="136" t="s">
        <v>946</v>
      </c>
      <c r="D5" s="3"/>
      <c r="E5" s="137"/>
      <c r="F5" s="136" t="s">
        <v>946</v>
      </c>
      <c r="G5" s="3"/>
      <c r="H5" s="136" t="s">
        <v>946</v>
      </c>
      <c r="I5" s="74" t="s">
        <v>946</v>
      </c>
      <c r="J5" s="138" t="s">
        <v>946</v>
      </c>
      <c r="K5" s="138" t="s">
        <v>946</v>
      </c>
      <c r="L5" s="74" t="s">
        <v>946</v>
      </c>
      <c r="M5" s="136" t="s">
        <v>946</v>
      </c>
      <c r="N5" s="139" t="s">
        <v>946</v>
      </c>
      <c r="O5" s="136" t="s">
        <v>946</v>
      </c>
      <c r="Q5" s="26"/>
      <c r="X5" s="140"/>
    </row>
    <row r="6" spans="1:24" s="1" customFormat="1">
      <c r="A6" s="141"/>
      <c r="B6" s="142"/>
      <c r="C6" s="75" t="s">
        <v>2</v>
      </c>
      <c r="D6" s="4" t="s">
        <v>1046</v>
      </c>
      <c r="E6" s="4" t="s">
        <v>1026</v>
      </c>
      <c r="F6" s="75" t="s">
        <v>3</v>
      </c>
      <c r="G6" s="4" t="s">
        <v>1046</v>
      </c>
      <c r="H6" s="75" t="s">
        <v>4</v>
      </c>
      <c r="I6" s="75" t="s">
        <v>5</v>
      </c>
      <c r="J6" s="143" t="s">
        <v>6</v>
      </c>
      <c r="K6" s="143" t="s">
        <v>1000</v>
      </c>
      <c r="L6" s="75" t="s">
        <v>1001</v>
      </c>
      <c r="M6" s="75" t="s">
        <v>1002</v>
      </c>
      <c r="N6" s="144" t="s">
        <v>1003</v>
      </c>
      <c r="O6" s="75" t="s">
        <v>11</v>
      </c>
      <c r="X6" s="140"/>
    </row>
    <row r="7" spans="1:24" s="1" customFormat="1">
      <c r="A7" s="141"/>
      <c r="B7" s="142"/>
      <c r="C7" s="145"/>
      <c r="D7" s="4" t="s">
        <v>1004</v>
      </c>
      <c r="E7" s="146" t="s">
        <v>1004</v>
      </c>
      <c r="F7" s="145"/>
      <c r="G7" s="4" t="s">
        <v>15</v>
      </c>
      <c r="H7" s="145"/>
      <c r="I7" s="145"/>
      <c r="J7" s="147"/>
      <c r="K7" s="143" t="s">
        <v>1005</v>
      </c>
      <c r="L7" s="75" t="s">
        <v>1004</v>
      </c>
      <c r="M7" s="75" t="s">
        <v>15</v>
      </c>
      <c r="N7" s="144" t="s">
        <v>1006</v>
      </c>
      <c r="O7" s="145"/>
      <c r="X7" s="140"/>
    </row>
    <row r="8" spans="1:24" s="1" customFormat="1" ht="15" thickBot="1">
      <c r="A8" s="141"/>
      <c r="B8" s="142"/>
      <c r="C8" s="145"/>
      <c r="D8" s="4" t="s">
        <v>946</v>
      </c>
      <c r="E8" s="146" t="s">
        <v>946</v>
      </c>
      <c r="F8" s="145"/>
      <c r="G8" s="4" t="s">
        <v>946</v>
      </c>
      <c r="H8" s="145"/>
      <c r="I8" s="145"/>
      <c r="J8" s="147"/>
      <c r="K8" s="147"/>
      <c r="L8" s="75" t="s">
        <v>946</v>
      </c>
      <c r="M8" s="75"/>
      <c r="N8" s="144"/>
      <c r="O8" s="145"/>
      <c r="X8" s="140"/>
    </row>
    <row r="9" spans="1:24" s="1" customFormat="1" ht="15" customHeight="1">
      <c r="A9" s="134"/>
      <c r="B9" s="135"/>
      <c r="C9" s="136" t="s">
        <v>946</v>
      </c>
      <c r="D9" s="3"/>
      <c r="E9" s="137"/>
      <c r="F9" s="136" t="s">
        <v>946</v>
      </c>
      <c r="G9" s="3"/>
      <c r="H9" s="136" t="s">
        <v>946</v>
      </c>
      <c r="I9" s="74" t="s">
        <v>946</v>
      </c>
      <c r="J9" s="138" t="s">
        <v>946</v>
      </c>
      <c r="K9" s="138" t="s">
        <v>946</v>
      </c>
      <c r="L9" s="74" t="s">
        <v>946</v>
      </c>
      <c r="M9" s="136" t="s">
        <v>946</v>
      </c>
      <c r="N9" s="139" t="s">
        <v>946</v>
      </c>
      <c r="O9" s="136" t="s">
        <v>946</v>
      </c>
      <c r="Q9" s="26"/>
      <c r="X9" s="140"/>
    </row>
    <row r="10" spans="1:24" s="1" customFormat="1" ht="21.6">
      <c r="A10" s="141"/>
      <c r="B10" s="142"/>
      <c r="C10" s="75" t="s">
        <v>17</v>
      </c>
      <c r="D10" s="4" t="s">
        <v>1047</v>
      </c>
      <c r="E10" s="4" t="s">
        <v>1027</v>
      </c>
      <c r="F10" s="75" t="s">
        <v>18</v>
      </c>
      <c r="G10" s="4" t="s">
        <v>1047</v>
      </c>
      <c r="H10" s="75" t="s">
        <v>1007</v>
      </c>
      <c r="I10" s="75" t="s">
        <v>1008</v>
      </c>
      <c r="J10" s="143" t="s">
        <v>1009</v>
      </c>
      <c r="K10" s="143" t="s">
        <v>22</v>
      </c>
      <c r="L10" s="75" t="s">
        <v>1010</v>
      </c>
      <c r="M10" s="75" t="s">
        <v>1011</v>
      </c>
      <c r="N10" s="144" t="s">
        <v>25</v>
      </c>
      <c r="O10" s="75" t="s">
        <v>1012</v>
      </c>
      <c r="X10" s="140"/>
    </row>
    <row r="11" spans="1:24" s="1" customFormat="1">
      <c r="A11" s="141"/>
      <c r="B11" s="142"/>
      <c r="C11" s="145"/>
      <c r="D11" s="4" t="s">
        <v>1013</v>
      </c>
      <c r="E11" s="146" t="s">
        <v>1013</v>
      </c>
      <c r="F11" s="145"/>
      <c r="G11" s="4" t="s">
        <v>1014</v>
      </c>
      <c r="H11" s="145"/>
      <c r="I11" s="75" t="s">
        <v>1015</v>
      </c>
      <c r="J11" s="147"/>
      <c r="K11" s="143" t="s">
        <v>30</v>
      </c>
      <c r="L11" s="75" t="s">
        <v>1013</v>
      </c>
      <c r="M11" s="75" t="s">
        <v>1014</v>
      </c>
      <c r="N11" s="144" t="s">
        <v>33</v>
      </c>
      <c r="O11" s="145"/>
      <c r="X11" s="140"/>
    </row>
    <row r="12" spans="1:24" s="1" customFormat="1" ht="15" thickBot="1">
      <c r="A12" s="148"/>
      <c r="B12" s="149"/>
      <c r="C12" s="150"/>
      <c r="D12" s="5" t="s">
        <v>946</v>
      </c>
      <c r="E12" s="151" t="s">
        <v>946</v>
      </c>
      <c r="F12" s="150"/>
      <c r="G12" s="5" t="s">
        <v>946</v>
      </c>
      <c r="H12" s="150"/>
      <c r="I12" s="150" t="s">
        <v>946</v>
      </c>
      <c r="J12" s="152"/>
      <c r="K12" s="152"/>
      <c r="L12" s="76" t="s">
        <v>946</v>
      </c>
      <c r="M12" s="76" t="s">
        <v>946</v>
      </c>
      <c r="N12" s="153"/>
      <c r="O12" s="150"/>
      <c r="X12" s="140"/>
    </row>
    <row r="13" spans="1:24" ht="25.5" customHeight="1">
      <c r="A13" s="35">
        <v>1</v>
      </c>
      <c r="B13" s="86" t="s">
        <v>34</v>
      </c>
      <c r="C13" s="28" t="s">
        <v>1052</v>
      </c>
      <c r="D13" s="41">
        <v>55867.82</v>
      </c>
      <c r="E13" s="39" t="s">
        <v>36</v>
      </c>
      <c r="F13" s="39" t="s">
        <v>36</v>
      </c>
      <c r="G13" s="41">
        <v>9978</v>
      </c>
      <c r="H13" s="154">
        <v>189</v>
      </c>
      <c r="I13" s="39">
        <f>G13/H13</f>
        <v>52.793650793650791</v>
      </c>
      <c r="J13" s="154">
        <v>32</v>
      </c>
      <c r="K13" s="39">
        <v>1</v>
      </c>
      <c r="L13" s="41">
        <v>65051.839999999997</v>
      </c>
      <c r="M13" s="41">
        <v>11590</v>
      </c>
      <c r="N13" s="78">
        <v>45023</v>
      </c>
      <c r="O13" s="36" t="s">
        <v>825</v>
      </c>
      <c r="S13" s="125"/>
      <c r="T13" s="162"/>
      <c r="U13" s="163"/>
      <c r="V13" s="163"/>
    </row>
    <row r="14" spans="1:24" s="172" customFormat="1" ht="25.5" customHeight="1">
      <c r="A14" s="179">
        <v>2</v>
      </c>
      <c r="B14" s="86" t="s">
        <v>34</v>
      </c>
      <c r="C14" s="28" t="s">
        <v>1051</v>
      </c>
      <c r="D14" s="41">
        <v>25681.71</v>
      </c>
      <c r="E14" s="39" t="s">
        <v>36</v>
      </c>
      <c r="F14" s="39" t="s">
        <v>36</v>
      </c>
      <c r="G14" s="41">
        <v>3602</v>
      </c>
      <c r="H14" s="154">
        <v>66</v>
      </c>
      <c r="I14" s="39">
        <f t="shared" ref="I14:I22" si="0">G14/H14</f>
        <v>54.575757575757578</v>
      </c>
      <c r="J14" s="154">
        <v>14</v>
      </c>
      <c r="K14" s="39">
        <v>1</v>
      </c>
      <c r="L14" s="41">
        <v>30241.57</v>
      </c>
      <c r="M14" s="41">
        <v>4193</v>
      </c>
      <c r="N14" s="78">
        <v>45023</v>
      </c>
      <c r="O14" s="36" t="s">
        <v>39</v>
      </c>
      <c r="Q14" s="173"/>
      <c r="R14" s="176"/>
      <c r="S14" s="173"/>
      <c r="T14" s="174"/>
      <c r="U14" s="177"/>
      <c r="V14" s="177"/>
      <c r="W14" s="176"/>
    </row>
    <row r="15" spans="1:24" s="172" customFormat="1" ht="25.5" customHeight="1">
      <c r="A15" s="35">
        <v>3</v>
      </c>
      <c r="B15" s="35">
        <v>1</v>
      </c>
      <c r="C15" s="28" t="s">
        <v>1022</v>
      </c>
      <c r="D15" s="41">
        <v>22169.62</v>
      </c>
      <c r="E15" s="41">
        <v>63506.63</v>
      </c>
      <c r="F15" s="45">
        <f>(D15-E15)/E15</f>
        <v>-0.65090857442758332</v>
      </c>
      <c r="G15" s="41">
        <v>2769</v>
      </c>
      <c r="H15" s="39">
        <v>67</v>
      </c>
      <c r="I15" s="39">
        <f t="shared" si="0"/>
        <v>41.328358208955223</v>
      </c>
      <c r="J15" s="39">
        <v>10</v>
      </c>
      <c r="K15" s="39">
        <v>3</v>
      </c>
      <c r="L15" s="88">
        <v>250027.1</v>
      </c>
      <c r="M15" s="88">
        <v>34177</v>
      </c>
      <c r="N15" s="78">
        <v>45009</v>
      </c>
      <c r="O15" s="36" t="s">
        <v>48</v>
      </c>
      <c r="Q15" s="173"/>
      <c r="R15" s="176"/>
      <c r="S15" s="173"/>
      <c r="T15" s="174"/>
      <c r="U15" s="177"/>
      <c r="V15" s="177"/>
      <c r="W15" s="176"/>
    </row>
    <row r="16" spans="1:24" s="172" customFormat="1" ht="25.5" customHeight="1">
      <c r="A16" s="179">
        <v>4</v>
      </c>
      <c r="B16" s="86" t="s">
        <v>34</v>
      </c>
      <c r="C16" s="28" t="s">
        <v>1050</v>
      </c>
      <c r="D16" s="41">
        <v>9001.9699999999993</v>
      </c>
      <c r="E16" s="39" t="s">
        <v>36</v>
      </c>
      <c r="F16" s="39" t="s">
        <v>36</v>
      </c>
      <c r="G16" s="41">
        <v>1300</v>
      </c>
      <c r="H16" s="154">
        <v>59</v>
      </c>
      <c r="I16" s="39">
        <f t="shared" si="0"/>
        <v>22.033898305084747</v>
      </c>
      <c r="J16" s="154">
        <v>16</v>
      </c>
      <c r="K16" s="39">
        <v>1</v>
      </c>
      <c r="L16" s="41">
        <v>10659.67</v>
      </c>
      <c r="M16" s="41">
        <v>1535</v>
      </c>
      <c r="N16" s="78">
        <v>45023</v>
      </c>
      <c r="O16" s="36" t="s">
        <v>876</v>
      </c>
      <c r="Q16" s="173"/>
      <c r="R16" s="176"/>
      <c r="S16" s="173"/>
      <c r="T16" s="174"/>
      <c r="U16" s="186"/>
      <c r="V16" s="177"/>
      <c r="W16" s="176"/>
    </row>
    <row r="17" spans="1:24" s="172" customFormat="1" ht="25.95" customHeight="1">
      <c r="A17" s="35">
        <v>5</v>
      </c>
      <c r="B17" s="179">
        <v>2</v>
      </c>
      <c r="C17" s="180" t="s">
        <v>1043</v>
      </c>
      <c r="D17" s="178">
        <v>6601.74</v>
      </c>
      <c r="E17" s="178">
        <v>25512.01</v>
      </c>
      <c r="F17" s="181">
        <f>(D17-E17)/E17</f>
        <v>-0.74123011083799351</v>
      </c>
      <c r="G17" s="178">
        <v>970</v>
      </c>
      <c r="H17" s="182">
        <v>53</v>
      </c>
      <c r="I17" s="39">
        <f t="shared" si="0"/>
        <v>18.30188679245283</v>
      </c>
      <c r="J17" s="182">
        <v>10</v>
      </c>
      <c r="K17" s="183">
        <v>2</v>
      </c>
      <c r="L17" s="178">
        <v>40988.9</v>
      </c>
      <c r="M17" s="178">
        <v>5974</v>
      </c>
      <c r="N17" s="184">
        <v>45016</v>
      </c>
      <c r="O17" s="185" t="s">
        <v>825</v>
      </c>
      <c r="Q17" s="173"/>
      <c r="R17" s="176"/>
      <c r="S17" s="173"/>
      <c r="T17" s="174"/>
      <c r="U17" s="177"/>
      <c r="V17" s="177"/>
      <c r="W17" s="176"/>
    </row>
    <row r="18" spans="1:24" s="172" customFormat="1" ht="25.5" customHeight="1">
      <c r="A18" s="179">
        <v>6</v>
      </c>
      <c r="B18" s="179">
        <v>4</v>
      </c>
      <c r="C18" s="180" t="s">
        <v>1041</v>
      </c>
      <c r="D18" s="178">
        <v>4613.4799999999996</v>
      </c>
      <c r="E18" s="178">
        <v>16446.009999999998</v>
      </c>
      <c r="F18" s="181">
        <f>(D18-E18)/E18</f>
        <v>-0.71947724706478955</v>
      </c>
      <c r="G18" s="178">
        <v>675</v>
      </c>
      <c r="H18" s="182">
        <v>37</v>
      </c>
      <c r="I18" s="39">
        <f t="shared" si="0"/>
        <v>18.243243243243242</v>
      </c>
      <c r="J18" s="182">
        <v>9</v>
      </c>
      <c r="K18" s="183">
        <v>2</v>
      </c>
      <c r="L18" s="178">
        <v>26895.67</v>
      </c>
      <c r="M18" s="178">
        <v>4049</v>
      </c>
      <c r="N18" s="184">
        <v>45016</v>
      </c>
      <c r="O18" s="185" t="s">
        <v>39</v>
      </c>
      <c r="Q18" s="173"/>
      <c r="R18" s="176"/>
      <c r="S18" s="173"/>
      <c r="T18" s="174"/>
      <c r="U18" s="177"/>
      <c r="V18" s="177"/>
      <c r="W18" s="176"/>
    </row>
    <row r="19" spans="1:24" s="172" customFormat="1" ht="25.5" customHeight="1">
      <c r="A19" s="35">
        <v>7</v>
      </c>
      <c r="B19" s="179">
        <v>12</v>
      </c>
      <c r="C19" s="180" t="s">
        <v>986</v>
      </c>
      <c r="D19" s="178">
        <v>2339.19</v>
      </c>
      <c r="E19" s="178">
        <v>7451.01</v>
      </c>
      <c r="F19" s="181">
        <f>(D19-E19)/E19</f>
        <v>-0.68605732645641326</v>
      </c>
      <c r="G19" s="178">
        <v>313</v>
      </c>
      <c r="H19" s="183">
        <v>11</v>
      </c>
      <c r="I19" s="39">
        <f t="shared" si="0"/>
        <v>28.454545454545453</v>
      </c>
      <c r="J19" s="183">
        <v>5</v>
      </c>
      <c r="K19" s="183">
        <v>5</v>
      </c>
      <c r="L19" s="178">
        <v>117470.38</v>
      </c>
      <c r="M19" s="178">
        <v>16525</v>
      </c>
      <c r="N19" s="184">
        <v>44995</v>
      </c>
      <c r="O19" s="185" t="s">
        <v>825</v>
      </c>
      <c r="Q19" s="173"/>
      <c r="R19" s="176"/>
      <c r="S19" s="173"/>
      <c r="T19" s="174"/>
      <c r="U19" s="177"/>
      <c r="V19" s="177"/>
      <c r="W19" s="176"/>
    </row>
    <row r="20" spans="1:24" s="172" customFormat="1" ht="25.5" customHeight="1">
      <c r="A20" s="179">
        <v>8</v>
      </c>
      <c r="B20" s="179">
        <v>7</v>
      </c>
      <c r="C20" s="180" t="s">
        <v>968</v>
      </c>
      <c r="D20" s="178">
        <v>2199.34</v>
      </c>
      <c r="E20" s="178">
        <v>10534.669999999998</v>
      </c>
      <c r="F20" s="181">
        <f>(D20-E20)/E20</f>
        <v>-0.79122839158701697</v>
      </c>
      <c r="G20" s="178">
        <v>311</v>
      </c>
      <c r="H20" s="182">
        <v>17</v>
      </c>
      <c r="I20" s="39">
        <f t="shared" si="0"/>
        <v>18.294117647058822</v>
      </c>
      <c r="J20" s="182">
        <v>6</v>
      </c>
      <c r="K20" s="183">
        <v>6</v>
      </c>
      <c r="L20" s="178">
        <v>220518.96000000002</v>
      </c>
      <c r="M20" s="178">
        <v>34559</v>
      </c>
      <c r="N20" s="184">
        <v>44988</v>
      </c>
      <c r="O20" s="185" t="s">
        <v>969</v>
      </c>
      <c r="Q20" s="173"/>
      <c r="R20" s="176"/>
      <c r="S20" s="173"/>
      <c r="T20" s="174"/>
      <c r="U20" s="177"/>
      <c r="V20" s="177"/>
      <c r="W20" s="176"/>
    </row>
    <row r="21" spans="1:24" s="172" customFormat="1" ht="25.5" customHeight="1">
      <c r="A21" s="35">
        <v>9</v>
      </c>
      <c r="B21" s="179">
        <v>8</v>
      </c>
      <c r="C21" s="180" t="s">
        <v>997</v>
      </c>
      <c r="D21" s="178">
        <v>2001.23</v>
      </c>
      <c r="E21" s="178">
        <v>10188.77</v>
      </c>
      <c r="F21" s="181">
        <f>(D21-E21)/E21</f>
        <v>-0.80358473103230321</v>
      </c>
      <c r="G21" s="178">
        <v>433</v>
      </c>
      <c r="H21" s="183">
        <v>34</v>
      </c>
      <c r="I21" s="39">
        <f t="shared" si="0"/>
        <v>12.735294117647058</v>
      </c>
      <c r="J21" s="183">
        <v>8</v>
      </c>
      <c r="K21" s="183">
        <v>4</v>
      </c>
      <c r="L21" s="178">
        <v>59174.04</v>
      </c>
      <c r="M21" s="178">
        <v>10692</v>
      </c>
      <c r="N21" s="184">
        <v>45002</v>
      </c>
      <c r="O21" s="185" t="s">
        <v>48</v>
      </c>
      <c r="Q21" s="173"/>
      <c r="R21" s="176"/>
      <c r="S21" s="173"/>
      <c r="T21" s="174"/>
      <c r="U21" s="177"/>
      <c r="V21" s="177"/>
      <c r="W21" s="176"/>
    </row>
    <row r="22" spans="1:24" s="172" customFormat="1" ht="25.95" customHeight="1">
      <c r="A22" s="179">
        <v>10</v>
      </c>
      <c r="B22" s="179">
        <v>10</v>
      </c>
      <c r="C22" s="180" t="s">
        <v>961</v>
      </c>
      <c r="D22" s="178">
        <v>1817.61</v>
      </c>
      <c r="E22" s="178">
        <v>8264.2099999999991</v>
      </c>
      <c r="F22" s="181">
        <f>(D22-E22)/E22</f>
        <v>-0.78006246211071595</v>
      </c>
      <c r="G22" s="178">
        <v>256</v>
      </c>
      <c r="H22" s="183">
        <v>15</v>
      </c>
      <c r="I22" s="39">
        <f t="shared" si="0"/>
        <v>17.066666666666666</v>
      </c>
      <c r="J22" s="183">
        <v>6</v>
      </c>
      <c r="K22" s="183">
        <v>7</v>
      </c>
      <c r="L22" s="178">
        <v>120780.93</v>
      </c>
      <c r="M22" s="178">
        <v>18876</v>
      </c>
      <c r="N22" s="184">
        <v>44981</v>
      </c>
      <c r="O22" s="185" t="s">
        <v>944</v>
      </c>
      <c r="Q22" s="173"/>
      <c r="R22" s="176"/>
      <c r="S22" s="173"/>
      <c r="T22" s="174"/>
      <c r="U22" s="177"/>
      <c r="V22" s="177"/>
      <c r="W22" s="173"/>
      <c r="X22" s="176"/>
    </row>
    <row r="23" spans="1:24" ht="25.35" customHeight="1">
      <c r="A23" s="107"/>
      <c r="B23" s="107"/>
      <c r="C23" s="117" t="s">
        <v>53</v>
      </c>
      <c r="D23" s="108">
        <f>SUM(D13:D22)</f>
        <v>132293.71</v>
      </c>
      <c r="E23" s="108">
        <v>191271.8</v>
      </c>
      <c r="F23" s="109">
        <f>(D23-E23)/E23</f>
        <v>-0.30834702240476641</v>
      </c>
      <c r="G23" s="108">
        <f>SUM(G13:G22)</f>
        <v>20607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122"/>
      <c r="X24" s="93"/>
    </row>
    <row r="25" spans="1:24" s="172" customFormat="1" ht="25.5" customHeight="1">
      <c r="A25" s="35">
        <v>11</v>
      </c>
      <c r="B25" s="179">
        <v>6</v>
      </c>
      <c r="C25" s="180" t="s">
        <v>924</v>
      </c>
      <c r="D25" s="178">
        <v>1810.11</v>
      </c>
      <c r="E25" s="178">
        <v>11794.32</v>
      </c>
      <c r="F25" s="181">
        <f>(D25-E25)/E25</f>
        <v>-0.84652697230531304</v>
      </c>
      <c r="G25" s="178">
        <v>377</v>
      </c>
      <c r="H25" s="183">
        <v>32</v>
      </c>
      <c r="I25" s="183">
        <f>G25/H25</f>
        <v>11.78125</v>
      </c>
      <c r="J25" s="183">
        <v>9</v>
      </c>
      <c r="K25" s="183">
        <v>10</v>
      </c>
      <c r="L25" s="178">
        <v>315601.14</v>
      </c>
      <c r="M25" s="178">
        <v>62478</v>
      </c>
      <c r="N25" s="184">
        <v>44960</v>
      </c>
      <c r="O25" s="185" t="s">
        <v>45</v>
      </c>
      <c r="Q25" s="173"/>
      <c r="R25" s="176"/>
      <c r="S25" s="173"/>
      <c r="T25" s="174"/>
      <c r="U25" s="177"/>
      <c r="V25" s="177"/>
      <c r="W25" s="173"/>
      <c r="X25" s="176"/>
    </row>
    <row r="26" spans="1:24" s="172" customFormat="1" ht="25.5" customHeight="1">
      <c r="A26" s="179">
        <v>12</v>
      </c>
      <c r="B26" s="179">
        <v>11</v>
      </c>
      <c r="C26" s="180" t="s">
        <v>836</v>
      </c>
      <c r="D26" s="178">
        <v>1329.81</v>
      </c>
      <c r="E26" s="178">
        <v>8058.37</v>
      </c>
      <c r="F26" s="181">
        <f>(D26-E26)/E26</f>
        <v>-0.83497779327581134</v>
      </c>
      <c r="G26" s="178">
        <v>252</v>
      </c>
      <c r="H26" s="183">
        <v>21</v>
      </c>
      <c r="I26" s="183">
        <f t="shared" ref="I26:I33" si="1">G26/H26</f>
        <v>12</v>
      </c>
      <c r="J26" s="183">
        <v>7</v>
      </c>
      <c r="K26" s="183">
        <v>16</v>
      </c>
      <c r="L26" s="178">
        <v>1037485.64</v>
      </c>
      <c r="M26" s="178">
        <v>192943</v>
      </c>
      <c r="N26" s="184" t="s">
        <v>857</v>
      </c>
      <c r="O26" s="185" t="s">
        <v>918</v>
      </c>
      <c r="Q26" s="173"/>
      <c r="R26" s="176"/>
      <c r="S26" s="173"/>
      <c r="T26" s="174"/>
      <c r="U26" s="177"/>
      <c r="V26" s="177"/>
      <c r="W26" s="173"/>
      <c r="X26" s="176"/>
    </row>
    <row r="27" spans="1:24" s="172" customFormat="1" ht="25.95" customHeight="1">
      <c r="A27" s="35">
        <v>13</v>
      </c>
      <c r="B27" s="179">
        <v>3</v>
      </c>
      <c r="C27" s="180" t="s">
        <v>1040</v>
      </c>
      <c r="D27" s="178">
        <v>1293.81</v>
      </c>
      <c r="E27" s="178">
        <v>22945.37</v>
      </c>
      <c r="F27" s="181">
        <f>(D27-E27)/E27</f>
        <v>-0.94361346101631827</v>
      </c>
      <c r="G27" s="178">
        <v>248</v>
      </c>
      <c r="H27" s="182">
        <v>42</v>
      </c>
      <c r="I27" s="183">
        <f t="shared" si="1"/>
        <v>5.9047619047619051</v>
      </c>
      <c r="J27" s="182">
        <v>11</v>
      </c>
      <c r="K27" s="182">
        <v>2</v>
      </c>
      <c r="L27" s="178">
        <v>26936.13</v>
      </c>
      <c r="M27" s="178">
        <v>5349</v>
      </c>
      <c r="N27" s="184">
        <v>45016</v>
      </c>
      <c r="O27" s="185" t="s">
        <v>789</v>
      </c>
      <c r="Q27" s="173"/>
      <c r="R27" s="176"/>
      <c r="S27" s="173"/>
      <c r="T27" s="174"/>
      <c r="U27" s="177"/>
      <c r="V27" s="177"/>
      <c r="W27" s="173"/>
      <c r="X27" s="176"/>
    </row>
    <row r="28" spans="1:24" s="172" customFormat="1" ht="25.95" customHeight="1">
      <c r="A28" s="179">
        <v>14</v>
      </c>
      <c r="B28" s="86" t="s">
        <v>34</v>
      </c>
      <c r="C28" s="28" t="s">
        <v>1049</v>
      </c>
      <c r="D28" s="41">
        <v>1173.1600000000001</v>
      </c>
      <c r="E28" s="39" t="s">
        <v>36</v>
      </c>
      <c r="F28" s="39" t="s">
        <v>36</v>
      </c>
      <c r="G28" s="41">
        <v>167</v>
      </c>
      <c r="H28" s="154">
        <v>13</v>
      </c>
      <c r="I28" s="183">
        <f t="shared" si="1"/>
        <v>12.846153846153847</v>
      </c>
      <c r="J28" s="154">
        <v>3</v>
      </c>
      <c r="K28" s="39">
        <v>1</v>
      </c>
      <c r="L28" s="41">
        <v>1173.1600000000001</v>
      </c>
      <c r="M28" s="41">
        <v>167</v>
      </c>
      <c r="N28" s="78">
        <v>45023</v>
      </c>
      <c r="O28" s="36" t="s">
        <v>789</v>
      </c>
      <c r="Q28" s="173"/>
      <c r="R28" s="176"/>
      <c r="S28" s="173"/>
      <c r="T28" s="174"/>
      <c r="U28" s="177"/>
      <c r="V28" s="177"/>
      <c r="W28" s="176"/>
    </row>
    <row r="29" spans="1:24" s="172" customFormat="1" ht="25.95" customHeight="1">
      <c r="A29" s="35">
        <v>15</v>
      </c>
      <c r="B29" s="179">
        <v>22</v>
      </c>
      <c r="C29" s="180" t="s">
        <v>967</v>
      </c>
      <c r="D29" s="178">
        <v>630.4</v>
      </c>
      <c r="E29" s="178">
        <v>1309.5999999999999</v>
      </c>
      <c r="F29" s="181">
        <f>(D29-E29)/E29</f>
        <v>-0.51863164324984723</v>
      </c>
      <c r="G29" s="178">
        <v>87</v>
      </c>
      <c r="H29" s="183">
        <v>3</v>
      </c>
      <c r="I29" s="183">
        <f t="shared" si="1"/>
        <v>29</v>
      </c>
      <c r="J29" s="183">
        <v>1</v>
      </c>
      <c r="K29" s="183">
        <v>6</v>
      </c>
      <c r="L29" s="178">
        <v>84666.79</v>
      </c>
      <c r="M29" s="178">
        <v>12370</v>
      </c>
      <c r="N29" s="184">
        <v>44988</v>
      </c>
      <c r="O29" s="185" t="s">
        <v>45</v>
      </c>
      <c r="S29" s="173"/>
      <c r="T29" s="174"/>
      <c r="U29" s="177"/>
      <c r="V29" s="177"/>
      <c r="W29" s="176"/>
    </row>
    <row r="30" spans="1:24" s="172" customFormat="1" ht="25.95" customHeight="1">
      <c r="A30" s="179">
        <v>16</v>
      </c>
      <c r="B30" s="179">
        <v>15</v>
      </c>
      <c r="C30" s="180" t="s">
        <v>945</v>
      </c>
      <c r="D30" s="178">
        <v>526.55999999999995</v>
      </c>
      <c r="E30" s="178">
        <v>3087.5</v>
      </c>
      <c r="F30" s="181">
        <f>(D30-E30)/E30</f>
        <v>-0.82945425101214576</v>
      </c>
      <c r="G30" s="178">
        <v>121</v>
      </c>
      <c r="H30" s="183">
        <v>3</v>
      </c>
      <c r="I30" s="183">
        <f t="shared" si="1"/>
        <v>40.333333333333336</v>
      </c>
      <c r="J30" s="183">
        <v>3</v>
      </c>
      <c r="K30" s="183">
        <v>8</v>
      </c>
      <c r="L30" s="178">
        <v>273188.44</v>
      </c>
      <c r="M30" s="178">
        <v>45791</v>
      </c>
      <c r="N30" s="184">
        <v>44973</v>
      </c>
      <c r="O30" s="185" t="s">
        <v>48</v>
      </c>
      <c r="Q30" s="187"/>
      <c r="R30" s="187"/>
      <c r="S30" s="173"/>
      <c r="T30" s="174"/>
      <c r="U30" s="186"/>
      <c r="V30" s="177"/>
      <c r="W30" s="176"/>
    </row>
    <row r="31" spans="1:24" s="172" customFormat="1" ht="25.5" customHeight="1">
      <c r="A31" s="35">
        <v>17</v>
      </c>
      <c r="B31" s="179">
        <v>18</v>
      </c>
      <c r="C31" s="180" t="s">
        <v>956</v>
      </c>
      <c r="D31" s="178">
        <v>335.35</v>
      </c>
      <c r="E31" s="178">
        <v>2197.39</v>
      </c>
      <c r="F31" s="181">
        <f>(D31-E31)/E31</f>
        <v>-0.8473871274557544</v>
      </c>
      <c r="G31" s="178">
        <v>72</v>
      </c>
      <c r="H31" s="183">
        <v>4</v>
      </c>
      <c r="I31" s="183">
        <f t="shared" si="1"/>
        <v>18</v>
      </c>
      <c r="J31" s="183">
        <v>4</v>
      </c>
      <c r="K31" s="183">
        <v>7</v>
      </c>
      <c r="L31" s="178">
        <v>70248.08</v>
      </c>
      <c r="M31" s="178">
        <v>14435</v>
      </c>
      <c r="N31" s="184">
        <v>44981</v>
      </c>
      <c r="O31" s="185" t="s">
        <v>876</v>
      </c>
      <c r="Q31" s="187"/>
      <c r="R31" s="187"/>
      <c r="S31" s="173"/>
      <c r="T31" s="174"/>
      <c r="U31" s="177"/>
      <c r="V31" s="177"/>
      <c r="W31" s="176"/>
    </row>
    <row r="32" spans="1:24" s="172" customFormat="1" ht="25.95" customHeight="1">
      <c r="A32" s="179">
        <v>18</v>
      </c>
      <c r="B32" s="179">
        <v>23</v>
      </c>
      <c r="C32" s="180" t="s">
        <v>850</v>
      </c>
      <c r="D32" s="178">
        <v>299.89</v>
      </c>
      <c r="E32" s="178">
        <v>1178.8599999999999</v>
      </c>
      <c r="F32" s="181">
        <f>(D32-E32)/E32</f>
        <v>-0.74561016575335493</v>
      </c>
      <c r="G32" s="178">
        <v>39</v>
      </c>
      <c r="H32" s="183">
        <v>3</v>
      </c>
      <c r="I32" s="183">
        <f t="shared" si="1"/>
        <v>13</v>
      </c>
      <c r="J32" s="183">
        <v>1</v>
      </c>
      <c r="K32" s="183">
        <v>17</v>
      </c>
      <c r="L32" s="178">
        <v>2674543.9900000002</v>
      </c>
      <c r="M32" s="178">
        <v>354034</v>
      </c>
      <c r="N32" s="184">
        <v>44911</v>
      </c>
      <c r="O32" s="185" t="s">
        <v>921</v>
      </c>
      <c r="S32" s="173"/>
      <c r="T32" s="174"/>
      <c r="U32" s="177"/>
      <c r="V32" s="175"/>
      <c r="W32" s="176"/>
    </row>
    <row r="33" spans="1:24" s="172" customFormat="1" ht="25.95" customHeight="1">
      <c r="A33" s="35">
        <v>19</v>
      </c>
      <c r="B33" s="179">
        <v>21</v>
      </c>
      <c r="C33" s="180" t="s">
        <v>977</v>
      </c>
      <c r="D33" s="178">
        <v>140</v>
      </c>
      <c r="E33" s="178">
        <v>1425.8</v>
      </c>
      <c r="F33" s="181">
        <f>(D33-E33)/E33</f>
        <v>-0.90180951045027358</v>
      </c>
      <c r="G33" s="178">
        <v>20</v>
      </c>
      <c r="H33" s="183">
        <v>1</v>
      </c>
      <c r="I33" s="183">
        <f t="shared" si="1"/>
        <v>20</v>
      </c>
      <c r="J33" s="183">
        <v>1</v>
      </c>
      <c r="K33" s="183" t="s">
        <v>36</v>
      </c>
      <c r="L33" s="178">
        <v>37670.180000000008</v>
      </c>
      <c r="M33" s="178">
        <v>6419</v>
      </c>
      <c r="N33" s="184">
        <v>44678</v>
      </c>
      <c r="O33" s="185" t="s">
        <v>876</v>
      </c>
      <c r="S33" s="173"/>
      <c r="T33" s="174"/>
      <c r="U33" s="175"/>
      <c r="V33" s="175"/>
      <c r="W33" s="176"/>
    </row>
    <row r="34" spans="1:24" s="172" customFormat="1" ht="25.5" customHeight="1">
      <c r="A34" s="179">
        <v>20</v>
      </c>
      <c r="B34" s="165">
        <v>26</v>
      </c>
      <c r="C34" s="166" t="s">
        <v>957</v>
      </c>
      <c r="D34" s="167">
        <v>73</v>
      </c>
      <c r="E34" s="167">
        <v>414</v>
      </c>
      <c r="F34" s="168">
        <f>(D34-E34)/E34</f>
        <v>-0.82367149758454106</v>
      </c>
      <c r="G34" s="167">
        <v>12</v>
      </c>
      <c r="H34" s="169" t="s">
        <v>36</v>
      </c>
      <c r="I34" s="169" t="s">
        <v>36</v>
      </c>
      <c r="J34" s="169">
        <v>1</v>
      </c>
      <c r="K34" s="169">
        <v>7</v>
      </c>
      <c r="L34" s="178">
        <v>22048</v>
      </c>
      <c r="M34" s="178">
        <v>3238</v>
      </c>
      <c r="N34" s="170">
        <v>44981</v>
      </c>
      <c r="O34" s="171" t="s">
        <v>65</v>
      </c>
      <c r="S34" s="173"/>
      <c r="T34" s="174"/>
      <c r="U34" s="177"/>
      <c r="V34" s="177"/>
      <c r="W34" s="176"/>
    </row>
    <row r="35" spans="1:24" ht="24.75" customHeight="1">
      <c r="A35" s="107"/>
      <c r="B35" s="107"/>
      <c r="C35" s="117" t="s">
        <v>69</v>
      </c>
      <c r="D35" s="108">
        <f>SUM(D23:D34)</f>
        <v>139905.79999999999</v>
      </c>
      <c r="E35" s="108">
        <v>228077.54</v>
      </c>
      <c r="F35" s="109">
        <f>(D35-E35)/E35</f>
        <v>-0.38658668451089051</v>
      </c>
      <c r="G35" s="108">
        <f>SUM(G23:G34)</f>
        <v>22002</v>
      </c>
      <c r="H35" s="110"/>
      <c r="I35" s="110"/>
      <c r="J35" s="110"/>
      <c r="K35" s="110"/>
      <c r="L35" s="108"/>
      <c r="M35" s="108"/>
      <c r="N35" s="111"/>
      <c r="O35" s="112"/>
      <c r="V35" s="122"/>
      <c r="W35" s="122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2"/>
      <c r="W36" s="122"/>
      <c r="X36" s="93"/>
    </row>
    <row r="37" spans="1:24" ht="25.5" customHeight="1">
      <c r="A37" s="35">
        <v>21</v>
      </c>
      <c r="B37" s="42" t="s">
        <v>36</v>
      </c>
      <c r="C37" s="28" t="s">
        <v>753</v>
      </c>
      <c r="D37" s="41">
        <v>29.6</v>
      </c>
      <c r="E37" s="39" t="s">
        <v>36</v>
      </c>
      <c r="F37" s="39" t="s">
        <v>36</v>
      </c>
      <c r="G37" s="41">
        <v>4</v>
      </c>
      <c r="H37" s="154">
        <v>1</v>
      </c>
      <c r="I37" s="39">
        <f>G37/H37</f>
        <v>4</v>
      </c>
      <c r="J37" s="154">
        <v>1</v>
      </c>
      <c r="K37" s="39" t="s">
        <v>36</v>
      </c>
      <c r="L37" s="41">
        <v>1005115.4900000001</v>
      </c>
      <c r="M37" s="41">
        <v>144273</v>
      </c>
      <c r="N37" s="78">
        <v>44848</v>
      </c>
      <c r="O37" s="36" t="s">
        <v>754</v>
      </c>
      <c r="S37" s="125"/>
      <c r="T37" s="162"/>
      <c r="U37" s="164"/>
      <c r="V37" s="164"/>
      <c r="W37" s="80"/>
    </row>
    <row r="38" spans="1:24" ht="25.5" customHeight="1">
      <c r="A38" s="179">
        <v>22</v>
      </c>
      <c r="B38" s="179">
        <v>13</v>
      </c>
      <c r="C38" s="180" t="s">
        <v>996</v>
      </c>
      <c r="D38" s="178">
        <v>19</v>
      </c>
      <c r="E38" s="178">
        <v>3442.25</v>
      </c>
      <c r="F38" s="181">
        <f>(D38-E38)/E38</f>
        <v>-0.99448035441934779</v>
      </c>
      <c r="G38" s="178">
        <v>3</v>
      </c>
      <c r="H38" s="183">
        <v>1</v>
      </c>
      <c r="I38" s="183">
        <f>G38/H38</f>
        <v>3</v>
      </c>
      <c r="J38" s="183">
        <v>1</v>
      </c>
      <c r="K38" s="183">
        <v>4</v>
      </c>
      <c r="L38" s="178">
        <v>45950.64</v>
      </c>
      <c r="M38" s="178">
        <v>7377</v>
      </c>
      <c r="N38" s="184">
        <v>45002</v>
      </c>
      <c r="O38" s="185" t="s">
        <v>45</v>
      </c>
      <c r="S38" s="125"/>
      <c r="T38" s="162"/>
      <c r="U38" s="164"/>
      <c r="V38" s="164"/>
      <c r="W38" s="80"/>
    </row>
    <row r="39" spans="1:24" ht="25.5" customHeight="1">
      <c r="A39" s="35">
        <v>23</v>
      </c>
      <c r="B39" s="188">
        <v>29</v>
      </c>
      <c r="C39" s="166" t="s">
        <v>971</v>
      </c>
      <c r="D39" s="167">
        <v>7</v>
      </c>
      <c r="E39" s="167">
        <v>334</v>
      </c>
      <c r="F39" s="168">
        <f>(D39-E39)/E39</f>
        <v>-0.97904191616766467</v>
      </c>
      <c r="G39" s="167">
        <v>2</v>
      </c>
      <c r="H39" s="169" t="s">
        <v>36</v>
      </c>
      <c r="I39" s="169" t="s">
        <v>36</v>
      </c>
      <c r="J39" s="167">
        <v>1</v>
      </c>
      <c r="K39" s="169">
        <v>6</v>
      </c>
      <c r="L39" s="178">
        <v>26461</v>
      </c>
      <c r="M39" s="178">
        <v>5628</v>
      </c>
      <c r="N39" s="170">
        <v>44988</v>
      </c>
      <c r="O39" s="171" t="s">
        <v>65</v>
      </c>
      <c r="S39" s="125"/>
      <c r="T39" s="162"/>
      <c r="U39" s="164"/>
      <c r="V39" s="164"/>
      <c r="W39" s="80"/>
    </row>
    <row r="40" spans="1:24" ht="25.5" customHeight="1">
      <c r="A40" s="179">
        <v>24</v>
      </c>
      <c r="B40" s="179">
        <v>42</v>
      </c>
      <c r="C40" s="180" t="s">
        <v>970</v>
      </c>
      <c r="D40" s="178">
        <v>4</v>
      </c>
      <c r="E40" s="178">
        <v>17.5</v>
      </c>
      <c r="F40" s="181">
        <f>(D40-E40)/E40</f>
        <v>-0.77142857142857146</v>
      </c>
      <c r="G40" s="178">
        <v>1</v>
      </c>
      <c r="H40" s="182">
        <v>1</v>
      </c>
      <c r="I40" s="183">
        <f>G40/H40</f>
        <v>1</v>
      </c>
      <c r="J40" s="182">
        <v>1</v>
      </c>
      <c r="K40" s="39" t="s">
        <v>36</v>
      </c>
      <c r="L40" s="178">
        <v>284.75</v>
      </c>
      <c r="M40" s="178">
        <v>58</v>
      </c>
      <c r="N40" s="184">
        <v>44988</v>
      </c>
      <c r="O40" s="185" t="s">
        <v>944</v>
      </c>
      <c r="S40" s="125"/>
      <c r="T40" s="162"/>
      <c r="U40" s="164"/>
      <c r="V40" s="164"/>
      <c r="W40" s="80"/>
    </row>
    <row r="41" spans="1:24" ht="25.5" customHeight="1">
      <c r="A41" s="35">
        <v>25</v>
      </c>
      <c r="B41" s="179">
        <v>19</v>
      </c>
      <c r="C41" s="180" t="s">
        <v>1042</v>
      </c>
      <c r="D41" s="178">
        <v>3.5</v>
      </c>
      <c r="E41" s="178">
        <v>1843.45</v>
      </c>
      <c r="F41" s="181">
        <f>(D41-E41)/E41</f>
        <v>-0.99810138598822862</v>
      </c>
      <c r="G41" s="178">
        <v>1</v>
      </c>
      <c r="H41" s="182">
        <v>1</v>
      </c>
      <c r="I41" s="183">
        <f>G41/H41</f>
        <v>1</v>
      </c>
      <c r="J41" s="182">
        <v>1</v>
      </c>
      <c r="K41" s="183">
        <v>2</v>
      </c>
      <c r="L41" s="178">
        <v>2396.62</v>
      </c>
      <c r="M41" s="178">
        <v>388</v>
      </c>
      <c r="N41" s="184">
        <v>45016</v>
      </c>
      <c r="O41" s="185" t="s">
        <v>50</v>
      </c>
      <c r="S41" s="125"/>
      <c r="T41" s="162"/>
      <c r="U41" s="164"/>
      <c r="V41" s="164"/>
      <c r="W41" s="80"/>
    </row>
    <row r="42" spans="1:24" ht="25.5" customHeight="1">
      <c r="A42" s="86"/>
      <c r="B42" s="86"/>
      <c r="C42" s="117" t="s">
        <v>276</v>
      </c>
      <c r="D42" s="108">
        <f>SUM(D35:D41)</f>
        <v>139968.9</v>
      </c>
      <c r="E42" s="110">
        <v>234102</v>
      </c>
      <c r="F42" s="109">
        <f>(D42-E42)/E42</f>
        <v>-0.40210292949227261</v>
      </c>
      <c r="G42" s="108">
        <f>SUM(G35:G41)</f>
        <v>22013</v>
      </c>
      <c r="H42" s="89"/>
      <c r="I42" s="89"/>
      <c r="J42" s="89"/>
      <c r="K42" s="89"/>
      <c r="L42" s="88" t="s">
        <v>946</v>
      </c>
      <c r="M42" s="88"/>
      <c r="N42" s="90"/>
      <c r="O42" s="91"/>
      <c r="T42" s="163"/>
      <c r="U42" s="164"/>
      <c r="V42" s="164"/>
      <c r="W42" s="122"/>
      <c r="X42" s="93"/>
    </row>
    <row r="43" spans="1:24">
      <c r="U43" s="125"/>
      <c r="V43" s="122"/>
      <c r="W43" s="122"/>
      <c r="X43" s="93"/>
    </row>
    <row r="44" spans="1:24" ht="21">
      <c r="C44" s="127"/>
      <c r="U44" s="125"/>
      <c r="V44" s="122"/>
      <c r="W44" s="122"/>
      <c r="X44" s="93"/>
    </row>
    <row r="45" spans="1:24">
      <c r="U45" s="125"/>
      <c r="V45" s="122"/>
      <c r="W45" s="122"/>
      <c r="X45" s="93"/>
    </row>
    <row r="46" spans="1:24">
      <c r="V46" s="122"/>
      <c r="W46" s="122"/>
    </row>
    <row r="47" spans="1:24">
      <c r="V47" s="122"/>
      <c r="W47" s="122"/>
    </row>
    <row r="48" spans="1:24">
      <c r="V48" s="122"/>
      <c r="W48" s="122"/>
    </row>
    <row r="49" spans="22:23">
      <c r="V49" s="122"/>
      <c r="W49" s="122"/>
    </row>
    <row r="50" spans="22:23">
      <c r="V50" s="122"/>
      <c r="W50" s="122"/>
    </row>
    <row r="51" spans="22:23">
      <c r="V51" s="122"/>
      <c r="W51" s="122"/>
    </row>
    <row r="52" spans="22:23">
      <c r="V52" s="122"/>
      <c r="W52" s="122"/>
    </row>
  </sheetData>
  <sortState xmlns:xlrd2="http://schemas.microsoft.com/office/spreadsheetml/2017/richdata2" ref="B13:O41">
    <sortCondition descending="1" ref="D13:D4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8D9D-6249-4C7F-B378-E00E6CCDCBF4}">
  <dimension ref="A1:AA67"/>
  <sheetViews>
    <sheetView topLeftCell="A17" zoomScale="60" zoomScaleNormal="60" workbookViewId="0">
      <selection activeCell="C44" sqref="C44:O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913</v>
      </c>
      <c r="F1" s="2"/>
      <c r="G1" s="2"/>
      <c r="H1" s="2"/>
      <c r="I1" s="2"/>
    </row>
    <row r="2" spans="1:25" ht="19.5" customHeight="1">
      <c r="E2" s="2" t="s">
        <v>912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>
      <c r="A6" s="159"/>
      <c r="B6" s="159"/>
      <c r="C6" s="156"/>
      <c r="D6" s="4" t="s">
        <v>914</v>
      </c>
      <c r="E6" s="4" t="s">
        <v>903</v>
      </c>
      <c r="F6" s="156"/>
      <c r="G6" s="4" t="s">
        <v>914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>
      <c r="A10" s="159"/>
      <c r="B10" s="159"/>
      <c r="C10" s="156"/>
      <c r="D10" s="4" t="s">
        <v>915</v>
      </c>
      <c r="E10" s="4" t="s">
        <v>904</v>
      </c>
      <c r="F10" s="156"/>
      <c r="G10" s="4" t="s">
        <v>915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7"/>
      <c r="V10" s="26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63625.29</v>
      </c>
      <c r="E13" s="88">
        <v>90687.37</v>
      </c>
      <c r="F13" s="98">
        <f>(D13-E13)/E13</f>
        <v>-0.29841068276651972</v>
      </c>
      <c r="G13" s="88">
        <v>7381</v>
      </c>
      <c r="H13" s="89">
        <v>88</v>
      </c>
      <c r="I13" s="89">
        <f t="shared" ref="I13:I22" si="0">G13/H13</f>
        <v>83.875</v>
      </c>
      <c r="J13" s="89">
        <v>18</v>
      </c>
      <c r="K13" s="89">
        <v>8</v>
      </c>
      <c r="L13" s="88">
        <v>2450750.12</v>
      </c>
      <c r="M13" s="88">
        <v>325502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35" customHeight="1">
      <c r="A14" s="86">
        <v>2</v>
      </c>
      <c r="B14" s="86" t="s">
        <v>34</v>
      </c>
      <c r="C14" s="28" t="s">
        <v>916</v>
      </c>
      <c r="D14" s="41">
        <v>53186.09</v>
      </c>
      <c r="E14" s="98" t="s">
        <v>36</v>
      </c>
      <c r="F14" s="98" t="s">
        <v>36</v>
      </c>
      <c r="G14" s="41">
        <v>7727</v>
      </c>
      <c r="H14" s="41">
        <v>114</v>
      </c>
      <c r="I14" s="89">
        <f t="shared" si="0"/>
        <v>67.780701754385959</v>
      </c>
      <c r="J14" s="41">
        <v>10</v>
      </c>
      <c r="K14" s="39">
        <v>1</v>
      </c>
      <c r="L14" s="41">
        <v>61174.28</v>
      </c>
      <c r="M14" s="41">
        <v>9004</v>
      </c>
      <c r="N14" s="78">
        <v>44960</v>
      </c>
      <c r="O14" s="36" t="s">
        <v>62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35" customHeight="1">
      <c r="A15" s="86">
        <v>3</v>
      </c>
      <c r="B15" s="86" t="s">
        <v>34</v>
      </c>
      <c r="C15" s="87" t="s">
        <v>924</v>
      </c>
      <c r="D15" s="88">
        <v>49887.18</v>
      </c>
      <c r="E15" s="98" t="s">
        <v>36</v>
      </c>
      <c r="F15" s="98" t="s">
        <v>36</v>
      </c>
      <c r="G15" s="88">
        <v>9630</v>
      </c>
      <c r="H15" s="89">
        <v>134</v>
      </c>
      <c r="I15" s="89">
        <f t="shared" si="0"/>
        <v>71.865671641791039</v>
      </c>
      <c r="J15" s="89">
        <v>18</v>
      </c>
      <c r="K15" s="89">
        <v>1</v>
      </c>
      <c r="L15" s="88">
        <v>49887.18</v>
      </c>
      <c r="M15" s="88">
        <v>9630</v>
      </c>
      <c r="N15" s="90">
        <v>44960</v>
      </c>
      <c r="O15" s="91" t="s">
        <v>922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35" customHeight="1">
      <c r="A16" s="86">
        <v>4</v>
      </c>
      <c r="B16" s="86">
        <v>2</v>
      </c>
      <c r="C16" s="87" t="s">
        <v>836</v>
      </c>
      <c r="D16" s="88">
        <v>31549.01</v>
      </c>
      <c r="E16" s="88">
        <v>57669.67</v>
      </c>
      <c r="F16" s="98">
        <f>(D16-E16)/E16</f>
        <v>-0.45293583264825343</v>
      </c>
      <c r="G16" s="88">
        <v>5484</v>
      </c>
      <c r="H16" s="89">
        <v>84</v>
      </c>
      <c r="I16" s="89">
        <f t="shared" si="0"/>
        <v>65.285714285714292</v>
      </c>
      <c r="J16" s="89">
        <v>18</v>
      </c>
      <c r="K16" s="89">
        <v>7</v>
      </c>
      <c r="L16" s="88">
        <v>854047.75</v>
      </c>
      <c r="M16" s="88">
        <v>159126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35" customHeight="1">
      <c r="A17" s="86">
        <v>5</v>
      </c>
      <c r="B17" s="86">
        <v>3</v>
      </c>
      <c r="C17" s="87" t="s">
        <v>863</v>
      </c>
      <c r="D17" s="88">
        <v>18460.419999999998</v>
      </c>
      <c r="E17" s="88">
        <v>43833.06</v>
      </c>
      <c r="F17" s="98">
        <f>(D17-E17)/E17</f>
        <v>-0.57884710763975866</v>
      </c>
      <c r="G17" s="88">
        <v>2620</v>
      </c>
      <c r="H17" s="89">
        <v>48</v>
      </c>
      <c r="I17" s="89">
        <f t="shared" si="0"/>
        <v>54.583333333333336</v>
      </c>
      <c r="J17" s="89">
        <v>9</v>
      </c>
      <c r="K17" s="89">
        <v>6</v>
      </c>
      <c r="L17" s="88">
        <v>839962.76000000013</v>
      </c>
      <c r="M17" s="88">
        <v>125921</v>
      </c>
      <c r="N17" s="90">
        <v>44925</v>
      </c>
      <c r="O17" s="91" t="s">
        <v>314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35" customHeight="1">
      <c r="A18" s="86">
        <v>6</v>
      </c>
      <c r="B18" s="86">
        <v>4</v>
      </c>
      <c r="C18" s="87" t="s">
        <v>908</v>
      </c>
      <c r="D18" s="88">
        <v>16452.509999999998</v>
      </c>
      <c r="E18" s="88">
        <v>25485.99</v>
      </c>
      <c r="F18" s="98">
        <f>(D18-E18)/E18</f>
        <v>-0.35444885601854204</v>
      </c>
      <c r="G18" s="88">
        <v>2286</v>
      </c>
      <c r="H18" s="89">
        <v>44</v>
      </c>
      <c r="I18" s="89">
        <f t="shared" si="0"/>
        <v>51.954545454545453</v>
      </c>
      <c r="J18" s="89">
        <v>11</v>
      </c>
      <c r="K18" s="89">
        <v>2</v>
      </c>
      <c r="L18" s="88">
        <v>53305.3</v>
      </c>
      <c r="M18" s="88">
        <v>7905</v>
      </c>
      <c r="N18" s="90">
        <v>44953</v>
      </c>
      <c r="O18" s="91" t="s">
        <v>48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35" customHeight="1">
      <c r="A19" s="86">
        <v>7</v>
      </c>
      <c r="B19" s="86" t="s">
        <v>34</v>
      </c>
      <c r="C19" s="87" t="s">
        <v>919</v>
      </c>
      <c r="D19" s="88">
        <v>10685.61</v>
      </c>
      <c r="E19" s="98" t="s">
        <v>36</v>
      </c>
      <c r="F19" s="98" t="s">
        <v>36</v>
      </c>
      <c r="G19" s="88">
        <v>1633</v>
      </c>
      <c r="H19" s="89">
        <v>49</v>
      </c>
      <c r="I19" s="89">
        <f t="shared" si="0"/>
        <v>33.326530612244895</v>
      </c>
      <c r="J19" s="89">
        <v>18</v>
      </c>
      <c r="K19" s="89">
        <v>1</v>
      </c>
      <c r="L19" s="88">
        <v>10685.61</v>
      </c>
      <c r="M19" s="88">
        <v>1633</v>
      </c>
      <c r="N19" s="90">
        <v>44960</v>
      </c>
      <c r="O19" s="91" t="s">
        <v>41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35" customHeight="1">
      <c r="A20" s="86">
        <v>8</v>
      </c>
      <c r="B20" s="86" t="s">
        <v>34</v>
      </c>
      <c r="C20" s="87" t="s">
        <v>917</v>
      </c>
      <c r="D20" s="88">
        <v>9832.33</v>
      </c>
      <c r="E20" s="98" t="s">
        <v>36</v>
      </c>
      <c r="F20" s="98" t="s">
        <v>36</v>
      </c>
      <c r="G20" s="88">
        <v>1458</v>
      </c>
      <c r="H20" s="89">
        <v>47</v>
      </c>
      <c r="I20" s="89">
        <f t="shared" si="0"/>
        <v>31.021276595744681</v>
      </c>
      <c r="J20" s="89">
        <v>13</v>
      </c>
      <c r="K20" s="89">
        <v>1</v>
      </c>
      <c r="L20" s="88">
        <v>9832.33</v>
      </c>
      <c r="M20" s="88">
        <v>1458</v>
      </c>
      <c r="N20" s="90">
        <v>44960</v>
      </c>
      <c r="O20" s="91" t="s">
        <v>918</v>
      </c>
      <c r="P20" s="92"/>
      <c r="Q20" s="93"/>
      <c r="R20" s="99"/>
      <c r="S20" s="93"/>
      <c r="V20" s="122"/>
      <c r="W20" s="93"/>
      <c r="X20" s="122"/>
      <c r="Y20" s="123"/>
    </row>
    <row r="21" spans="1:27" s="97" customFormat="1" ht="25.35" customHeight="1">
      <c r="A21" s="86">
        <v>9</v>
      </c>
      <c r="B21" s="86">
        <v>5</v>
      </c>
      <c r="C21" s="87" t="s">
        <v>900</v>
      </c>
      <c r="D21" s="88">
        <v>7966.67</v>
      </c>
      <c r="E21" s="88">
        <v>15736.94</v>
      </c>
      <c r="F21" s="98">
        <f>(D21-E21)/E21</f>
        <v>-0.49375990503871781</v>
      </c>
      <c r="G21" s="88">
        <v>1148</v>
      </c>
      <c r="H21" s="89">
        <v>19</v>
      </c>
      <c r="I21" s="89">
        <f t="shared" si="0"/>
        <v>60.421052631578945</v>
      </c>
      <c r="J21" s="89">
        <v>7</v>
      </c>
      <c r="K21" s="89">
        <v>3</v>
      </c>
      <c r="L21" s="88">
        <v>77436.479999999996</v>
      </c>
      <c r="M21" s="88">
        <v>11603</v>
      </c>
      <c r="N21" s="90">
        <v>44946</v>
      </c>
      <c r="O21" s="91" t="s">
        <v>920</v>
      </c>
      <c r="P21" s="92"/>
      <c r="Q21" s="93"/>
      <c r="R21" s="99"/>
      <c r="S21" s="93"/>
      <c r="V21" s="122"/>
      <c r="W21" s="93"/>
      <c r="X21" s="122"/>
      <c r="Y21" s="123"/>
    </row>
    <row r="22" spans="1:27" s="97" customFormat="1" ht="25.35" customHeight="1">
      <c r="A22" s="86">
        <v>10</v>
      </c>
      <c r="B22" s="86" t="s">
        <v>34</v>
      </c>
      <c r="C22" s="87" t="s">
        <v>923</v>
      </c>
      <c r="D22" s="88">
        <v>4320.84</v>
      </c>
      <c r="E22" s="98" t="s">
        <v>36</v>
      </c>
      <c r="F22" s="98" t="s">
        <v>36</v>
      </c>
      <c r="G22" s="88">
        <v>616</v>
      </c>
      <c r="H22" s="89">
        <v>38</v>
      </c>
      <c r="I22" s="89">
        <f t="shared" si="0"/>
        <v>16.210526315789473</v>
      </c>
      <c r="J22" s="89">
        <v>8</v>
      </c>
      <c r="K22" s="89">
        <v>1</v>
      </c>
      <c r="L22" s="88">
        <v>4320.84</v>
      </c>
      <c r="M22" s="88">
        <v>616</v>
      </c>
      <c r="N22" s="90">
        <v>44960</v>
      </c>
      <c r="O22" s="91" t="s">
        <v>39</v>
      </c>
      <c r="P22" s="92"/>
      <c r="Q22" s="93"/>
      <c r="R22" s="99"/>
      <c r="S22" s="93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265965.95</v>
      </c>
      <c r="E23" s="108">
        <v>282397.21999999997</v>
      </c>
      <c r="F23" s="109">
        <f>(D23-E23)/E23</f>
        <v>-5.8184956636612647E-2</v>
      </c>
      <c r="G23" s="108">
        <f>SUM(G13:G22)</f>
        <v>39983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865</v>
      </c>
      <c r="D25" s="89">
        <v>3981.22</v>
      </c>
      <c r="E25" s="89">
        <v>10749.31</v>
      </c>
      <c r="F25" s="98">
        <f t="shared" ref="F25:F35" si="1">(D25-E25)/E25</f>
        <v>-0.62963018091393774</v>
      </c>
      <c r="G25" s="88">
        <v>780</v>
      </c>
      <c r="H25" s="89">
        <v>24</v>
      </c>
      <c r="I25" s="89">
        <f>G25/H25</f>
        <v>32.5</v>
      </c>
      <c r="J25" s="89">
        <v>10</v>
      </c>
      <c r="K25" s="89">
        <v>6</v>
      </c>
      <c r="L25" s="88">
        <v>146276.77000000002</v>
      </c>
      <c r="M25" s="88">
        <v>29506</v>
      </c>
      <c r="N25" s="90">
        <v>44925</v>
      </c>
      <c r="O25" s="91" t="s">
        <v>876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35" customHeight="1">
      <c r="A26" s="86">
        <v>12</v>
      </c>
      <c r="B26" s="86">
        <v>9</v>
      </c>
      <c r="C26" s="87" t="s">
        <v>880</v>
      </c>
      <c r="D26" s="88">
        <v>3965</v>
      </c>
      <c r="E26" s="88">
        <v>8690</v>
      </c>
      <c r="F26" s="98">
        <f t="shared" si="1"/>
        <v>-0.54372842347525896</v>
      </c>
      <c r="G26" s="88">
        <v>750</v>
      </c>
      <c r="H26" s="89" t="s">
        <v>36</v>
      </c>
      <c r="I26" s="89" t="s">
        <v>36</v>
      </c>
      <c r="J26" s="89">
        <v>9</v>
      </c>
      <c r="K26" s="89">
        <v>4</v>
      </c>
      <c r="L26" s="88">
        <v>54902</v>
      </c>
      <c r="M26" s="88">
        <v>11336</v>
      </c>
      <c r="N26" s="90">
        <v>44939</v>
      </c>
      <c r="O26" s="91" t="s">
        <v>65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35" customHeight="1">
      <c r="A27" s="86">
        <v>13</v>
      </c>
      <c r="B27" s="86">
        <v>8</v>
      </c>
      <c r="C27" s="87" t="s">
        <v>905</v>
      </c>
      <c r="D27" s="88">
        <v>3953.55</v>
      </c>
      <c r="E27" s="88">
        <v>8865.7199999999993</v>
      </c>
      <c r="F27" s="98">
        <f t="shared" si="1"/>
        <v>-0.55406329096790785</v>
      </c>
      <c r="G27" s="88">
        <v>625</v>
      </c>
      <c r="H27" s="89">
        <v>22</v>
      </c>
      <c r="I27" s="89">
        <f t="shared" ref="I27:I34" si="2">G27/H27</f>
        <v>28.40909090909091</v>
      </c>
      <c r="J27" s="89">
        <v>9</v>
      </c>
      <c r="K27" s="89">
        <v>2</v>
      </c>
      <c r="L27" s="88">
        <v>17428.03</v>
      </c>
      <c r="M27" s="88">
        <v>2801</v>
      </c>
      <c r="N27" s="90">
        <v>44953</v>
      </c>
      <c r="O27" s="91" t="s">
        <v>906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35" customHeight="1">
      <c r="A28" s="86">
        <v>14</v>
      </c>
      <c r="B28" s="86">
        <v>10</v>
      </c>
      <c r="C28" s="87" t="s">
        <v>907</v>
      </c>
      <c r="D28" s="88">
        <v>3867.42</v>
      </c>
      <c r="E28" s="88">
        <v>8655.19</v>
      </c>
      <c r="F28" s="98">
        <f t="shared" si="1"/>
        <v>-0.55316752145244652</v>
      </c>
      <c r="G28" s="88">
        <v>594</v>
      </c>
      <c r="H28" s="89">
        <v>18</v>
      </c>
      <c r="I28" s="89">
        <f t="shared" si="2"/>
        <v>33</v>
      </c>
      <c r="J28" s="89">
        <v>7</v>
      </c>
      <c r="K28" s="89">
        <v>2</v>
      </c>
      <c r="L28" s="88">
        <v>20030.78</v>
      </c>
      <c r="M28" s="88">
        <v>3294</v>
      </c>
      <c r="N28" s="90">
        <v>44953</v>
      </c>
      <c r="O28" s="91" t="s">
        <v>48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35" customHeight="1">
      <c r="A29" s="86">
        <v>15</v>
      </c>
      <c r="B29" s="86">
        <v>6</v>
      </c>
      <c r="C29" s="87" t="s">
        <v>897</v>
      </c>
      <c r="D29" s="88">
        <v>3712.42</v>
      </c>
      <c r="E29" s="88">
        <v>12023.97</v>
      </c>
      <c r="F29" s="98">
        <f t="shared" si="1"/>
        <v>-0.69124839799167825</v>
      </c>
      <c r="G29" s="88">
        <v>531</v>
      </c>
      <c r="H29" s="89">
        <v>14</v>
      </c>
      <c r="I29" s="89">
        <f t="shared" si="2"/>
        <v>37.928571428571431</v>
      </c>
      <c r="J29" s="89">
        <v>8</v>
      </c>
      <c r="K29" s="89">
        <v>3</v>
      </c>
      <c r="L29" s="88">
        <v>55838.729999999996</v>
      </c>
      <c r="M29" s="88">
        <v>8645</v>
      </c>
      <c r="N29" s="90">
        <v>44946</v>
      </c>
      <c r="O29" s="91" t="s">
        <v>898</v>
      </c>
      <c r="P29" s="92"/>
      <c r="Q29" s="93"/>
      <c r="R29" s="99"/>
      <c r="S29" s="93"/>
      <c r="V29" s="122"/>
      <c r="W29" s="93"/>
      <c r="X29" s="122"/>
      <c r="Y29" s="123"/>
    </row>
    <row r="30" spans="1:27" s="97" customFormat="1" ht="25.35" customHeight="1">
      <c r="A30" s="86">
        <v>16</v>
      </c>
      <c r="B30" s="86">
        <v>14</v>
      </c>
      <c r="C30" s="87" t="s">
        <v>873</v>
      </c>
      <c r="D30" s="88">
        <v>1456.22</v>
      </c>
      <c r="E30" s="88">
        <v>3434.32</v>
      </c>
      <c r="F30" s="98">
        <f t="shared" si="1"/>
        <v>-0.57598010668778687</v>
      </c>
      <c r="G30" s="88">
        <v>208</v>
      </c>
      <c r="H30" s="89">
        <v>8</v>
      </c>
      <c r="I30" s="89">
        <f t="shared" si="2"/>
        <v>26</v>
      </c>
      <c r="J30" s="89">
        <v>3</v>
      </c>
      <c r="K30" s="89">
        <v>5</v>
      </c>
      <c r="L30" s="88">
        <v>76143.009999999995</v>
      </c>
      <c r="M30" s="88">
        <v>11848</v>
      </c>
      <c r="N30" s="90" t="s">
        <v>874</v>
      </c>
      <c r="O30" s="91" t="s">
        <v>39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35" customHeight="1">
      <c r="A31" s="86">
        <v>17</v>
      </c>
      <c r="B31" s="86">
        <v>24</v>
      </c>
      <c r="C31" s="87" t="s">
        <v>887</v>
      </c>
      <c r="D31" s="88">
        <v>1305.3</v>
      </c>
      <c r="E31" s="88">
        <v>104</v>
      </c>
      <c r="F31" s="98">
        <f t="shared" si="1"/>
        <v>11.550961538461538</v>
      </c>
      <c r="G31" s="88">
        <v>193</v>
      </c>
      <c r="H31" s="89">
        <v>5</v>
      </c>
      <c r="I31" s="89">
        <f t="shared" si="2"/>
        <v>38.6</v>
      </c>
      <c r="J31" s="89">
        <v>3</v>
      </c>
      <c r="K31" s="89">
        <v>4</v>
      </c>
      <c r="L31" s="88">
        <v>15116.44</v>
      </c>
      <c r="M31" s="88">
        <v>2434</v>
      </c>
      <c r="N31" s="90" t="s">
        <v>883</v>
      </c>
      <c r="O31" s="91" t="s">
        <v>81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35" customHeight="1">
      <c r="A32" s="86">
        <v>18</v>
      </c>
      <c r="B32" s="86">
        <v>11</v>
      </c>
      <c r="C32" s="87" t="s">
        <v>911</v>
      </c>
      <c r="D32" s="88">
        <v>1249.73</v>
      </c>
      <c r="E32" s="88">
        <v>7736.04</v>
      </c>
      <c r="F32" s="98">
        <f t="shared" si="1"/>
        <v>-0.83845352402521178</v>
      </c>
      <c r="G32" s="88">
        <v>170</v>
      </c>
      <c r="H32" s="89">
        <v>4</v>
      </c>
      <c r="I32" s="89">
        <f t="shared" si="2"/>
        <v>42.5</v>
      </c>
      <c r="J32" s="89">
        <v>2</v>
      </c>
      <c r="K32" s="89">
        <v>2</v>
      </c>
      <c r="L32" s="88">
        <v>12655.05</v>
      </c>
      <c r="M32" s="88">
        <v>1963</v>
      </c>
      <c r="N32" s="90">
        <v>44953</v>
      </c>
      <c r="O32" s="91" t="s">
        <v>50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35" customHeight="1">
      <c r="A33" s="86">
        <v>19</v>
      </c>
      <c r="B33" s="86">
        <v>15</v>
      </c>
      <c r="C33" s="87" t="s">
        <v>855</v>
      </c>
      <c r="D33" s="88">
        <v>1121.1600000000001</v>
      </c>
      <c r="E33" s="88">
        <v>3280.57</v>
      </c>
      <c r="F33" s="98">
        <f t="shared" si="1"/>
        <v>-0.6582423176460187</v>
      </c>
      <c r="G33" s="88">
        <v>166</v>
      </c>
      <c r="H33" s="89">
        <v>7</v>
      </c>
      <c r="I33" s="89">
        <f t="shared" si="2"/>
        <v>23.714285714285715</v>
      </c>
      <c r="J33" s="89">
        <v>5</v>
      </c>
      <c r="K33" s="89">
        <v>7</v>
      </c>
      <c r="L33" s="88">
        <v>170348.04</v>
      </c>
      <c r="M33" s="88">
        <v>26699</v>
      </c>
      <c r="N33" s="90">
        <v>44916</v>
      </c>
      <c r="O33" s="91" t="s">
        <v>39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35" customHeight="1">
      <c r="A34" s="86">
        <v>20</v>
      </c>
      <c r="B34" s="86">
        <v>19</v>
      </c>
      <c r="C34" s="87" t="s">
        <v>909</v>
      </c>
      <c r="D34" s="88">
        <v>1048.7</v>
      </c>
      <c r="E34" s="88">
        <v>599.29999999999995</v>
      </c>
      <c r="F34" s="98">
        <f t="shared" si="1"/>
        <v>0.74987485399632925</v>
      </c>
      <c r="G34" s="88">
        <v>192</v>
      </c>
      <c r="H34" s="89">
        <v>4</v>
      </c>
      <c r="I34" s="89">
        <f t="shared" si="2"/>
        <v>48</v>
      </c>
      <c r="J34" s="89">
        <v>3</v>
      </c>
      <c r="K34" s="89">
        <v>3</v>
      </c>
      <c r="L34" s="88">
        <v>3163.5</v>
      </c>
      <c r="M34" s="88">
        <v>595</v>
      </c>
      <c r="N34" s="90">
        <v>44951</v>
      </c>
      <c r="O34" s="91" t="s">
        <v>910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291626.66999999987</v>
      </c>
      <c r="E35" s="108">
        <v>310770.61</v>
      </c>
      <c r="F35" s="109">
        <f t="shared" si="1"/>
        <v>-6.1601513733876311E-2</v>
      </c>
      <c r="G35" s="108">
        <f>SUM(G23:G34)</f>
        <v>44192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13</v>
      </c>
      <c r="C37" s="87" t="s">
        <v>875</v>
      </c>
      <c r="D37" s="88">
        <v>1019.7</v>
      </c>
      <c r="E37" s="88">
        <v>3493.86</v>
      </c>
      <c r="F37" s="98">
        <f>(D37-E37)/E37</f>
        <v>-0.70814514605622425</v>
      </c>
      <c r="G37" s="88">
        <v>149</v>
      </c>
      <c r="H37" s="89">
        <v>5</v>
      </c>
      <c r="I37" s="89">
        <f t="shared" ref="I37:I44" si="3">G37/H37</f>
        <v>29.8</v>
      </c>
      <c r="J37" s="89">
        <v>3</v>
      </c>
      <c r="K37" s="89">
        <v>5</v>
      </c>
      <c r="L37" s="88">
        <v>37518.939999999995</v>
      </c>
      <c r="M37" s="88">
        <v>6055</v>
      </c>
      <c r="N37" s="90" t="s">
        <v>874</v>
      </c>
      <c r="O37" s="91" t="s">
        <v>876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35" customHeight="1">
      <c r="A38" s="86">
        <v>22</v>
      </c>
      <c r="B38" s="118">
        <v>18</v>
      </c>
      <c r="C38" s="87" t="s">
        <v>803</v>
      </c>
      <c r="D38" s="88">
        <v>706.5</v>
      </c>
      <c r="E38" s="88">
        <v>924.4</v>
      </c>
      <c r="F38" s="98">
        <f>(D38-E38)/E38</f>
        <v>-0.23572046733016008</v>
      </c>
      <c r="G38" s="88">
        <v>96</v>
      </c>
      <c r="H38" s="89">
        <v>2</v>
      </c>
      <c r="I38" s="89">
        <f t="shared" si="3"/>
        <v>48</v>
      </c>
      <c r="J38" s="89">
        <v>2</v>
      </c>
      <c r="K38" s="89">
        <v>12</v>
      </c>
      <c r="L38" s="88">
        <v>110426.9</v>
      </c>
      <c r="M38" s="88">
        <v>17574</v>
      </c>
      <c r="N38" s="90">
        <v>44883</v>
      </c>
      <c r="O38" s="91" t="s">
        <v>41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35" customHeight="1">
      <c r="A39" s="86">
        <v>23</v>
      </c>
      <c r="B39" s="118">
        <v>17</v>
      </c>
      <c r="C39" s="87" t="s">
        <v>815</v>
      </c>
      <c r="D39" s="88">
        <v>570.33000000000004</v>
      </c>
      <c r="E39" s="88">
        <v>1090.5</v>
      </c>
      <c r="F39" s="98">
        <f>(D39-E39)/E39</f>
        <v>-0.47700137551581839</v>
      </c>
      <c r="G39" s="88">
        <v>120</v>
      </c>
      <c r="H39" s="89">
        <v>3</v>
      </c>
      <c r="I39" s="89">
        <f t="shared" si="3"/>
        <v>40</v>
      </c>
      <c r="J39" s="89">
        <v>1</v>
      </c>
      <c r="K39" s="89">
        <v>11</v>
      </c>
      <c r="L39" s="88">
        <v>136897.59</v>
      </c>
      <c r="M39" s="88">
        <v>26616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35" customHeight="1">
      <c r="A40" s="86">
        <v>24</v>
      </c>
      <c r="B40" s="118">
        <v>20</v>
      </c>
      <c r="C40" s="87" t="s">
        <v>753</v>
      </c>
      <c r="D40" s="88">
        <v>325.60000000000002</v>
      </c>
      <c r="E40" s="88">
        <v>456.5</v>
      </c>
      <c r="F40" s="98">
        <f>(D40-E40)/E40</f>
        <v>-0.2867469879518072</v>
      </c>
      <c r="G40" s="88">
        <v>46</v>
      </c>
      <c r="H40" s="89">
        <v>2</v>
      </c>
      <c r="I40" s="89">
        <f t="shared" si="3"/>
        <v>23</v>
      </c>
      <c r="J40" s="89">
        <v>1</v>
      </c>
      <c r="K40" s="89">
        <v>17</v>
      </c>
      <c r="L40" s="88">
        <v>1003188.7900000002</v>
      </c>
      <c r="M40" s="88">
        <v>143991</v>
      </c>
      <c r="N40" s="90">
        <v>44848</v>
      </c>
      <c r="O40" s="91" t="s">
        <v>754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35" customHeight="1">
      <c r="A41" s="86">
        <v>25</v>
      </c>
      <c r="B41" s="121" t="s">
        <v>36</v>
      </c>
      <c r="C41" s="87" t="s">
        <v>845</v>
      </c>
      <c r="D41" s="88">
        <v>264.3</v>
      </c>
      <c r="E41" s="98" t="s">
        <v>36</v>
      </c>
      <c r="F41" s="98" t="s">
        <v>36</v>
      </c>
      <c r="G41" s="88">
        <v>38</v>
      </c>
      <c r="H41" s="89">
        <v>2</v>
      </c>
      <c r="I41" s="89">
        <f t="shared" si="3"/>
        <v>19</v>
      </c>
      <c r="J41" s="89">
        <v>1</v>
      </c>
      <c r="K41" s="89">
        <v>11</v>
      </c>
      <c r="L41" s="88">
        <v>11583.9</v>
      </c>
      <c r="M41" s="88">
        <v>2116</v>
      </c>
      <c r="N41" s="90">
        <v>44896</v>
      </c>
      <c r="O41" s="91" t="s">
        <v>482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35" customHeight="1">
      <c r="A42" s="86">
        <v>26</v>
      </c>
      <c r="B42" s="86">
        <v>21</v>
      </c>
      <c r="C42" s="87" t="s">
        <v>849</v>
      </c>
      <c r="D42" s="88">
        <v>157.1</v>
      </c>
      <c r="E42" s="88">
        <v>168.5</v>
      </c>
      <c r="F42" s="98">
        <f>(D42-E42)/E42</f>
        <v>-6.7655786350148406E-2</v>
      </c>
      <c r="G42" s="88">
        <v>24</v>
      </c>
      <c r="H42" s="89">
        <v>3</v>
      </c>
      <c r="I42" s="89">
        <f t="shared" si="3"/>
        <v>8</v>
      </c>
      <c r="J42" s="89">
        <v>2</v>
      </c>
      <c r="K42" s="89">
        <v>8</v>
      </c>
      <c r="L42" s="88">
        <v>18501.769999999997</v>
      </c>
      <c r="M42" s="88">
        <v>3564</v>
      </c>
      <c r="N42" s="90">
        <v>44911</v>
      </c>
      <c r="O42" s="91" t="s">
        <v>799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35" customHeight="1">
      <c r="A43" s="86">
        <v>27</v>
      </c>
      <c r="B43" s="121" t="s">
        <v>36</v>
      </c>
      <c r="C43" s="87" t="s">
        <v>872</v>
      </c>
      <c r="D43" s="88">
        <v>93.5</v>
      </c>
      <c r="E43" s="98" t="s">
        <v>36</v>
      </c>
      <c r="F43" s="98" t="s">
        <v>36</v>
      </c>
      <c r="G43" s="88">
        <v>16</v>
      </c>
      <c r="H43" s="89">
        <v>2</v>
      </c>
      <c r="I43" s="89">
        <f t="shared" si="3"/>
        <v>8</v>
      </c>
      <c r="J43" s="89">
        <v>2</v>
      </c>
      <c r="K43" s="89">
        <v>5</v>
      </c>
      <c r="L43" s="88">
        <v>2792.25</v>
      </c>
      <c r="M43" s="88">
        <v>497</v>
      </c>
      <c r="N43" s="90">
        <v>44932</v>
      </c>
      <c r="O43" s="91" t="s">
        <v>482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35" customHeight="1">
      <c r="A44" s="86">
        <v>28</v>
      </c>
      <c r="B44" s="121" t="s">
        <v>36</v>
      </c>
      <c r="C44" s="28" t="s">
        <v>720</v>
      </c>
      <c r="D44" s="41">
        <v>46.5</v>
      </c>
      <c r="E44" s="98" t="s">
        <v>36</v>
      </c>
      <c r="F44" s="98" t="s">
        <v>36</v>
      </c>
      <c r="G44" s="41">
        <v>9</v>
      </c>
      <c r="H44" s="39">
        <v>1</v>
      </c>
      <c r="I44" s="89">
        <f t="shared" si="3"/>
        <v>9</v>
      </c>
      <c r="J44" s="39">
        <v>1</v>
      </c>
      <c r="K44" s="98" t="s">
        <v>36</v>
      </c>
      <c r="L44" s="41">
        <v>3398.27</v>
      </c>
      <c r="M44" s="41">
        <v>779</v>
      </c>
      <c r="N44" s="37">
        <v>44827</v>
      </c>
      <c r="O44" s="36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35" customHeight="1">
      <c r="A45" s="86"/>
      <c r="B45" s="86"/>
      <c r="C45" s="117" t="s">
        <v>123</v>
      </c>
      <c r="D45" s="108">
        <f>SUM(D35:D44)</f>
        <v>294810.19999999984</v>
      </c>
      <c r="E45" s="110">
        <v>311284.81</v>
      </c>
      <c r="F45" s="109">
        <f>(D45-E45)/E45</f>
        <v>-5.2924554847376459E-2</v>
      </c>
      <c r="G45" s="108">
        <f>SUM(G35:G44)</f>
        <v>44690</v>
      </c>
      <c r="H45" s="89"/>
      <c r="I45" s="89"/>
      <c r="J45" s="89"/>
      <c r="K45" s="89"/>
      <c r="L45" s="88"/>
      <c r="M45" s="88"/>
      <c r="N45" s="90"/>
      <c r="O45" s="91"/>
      <c r="T45" s="1"/>
      <c r="U45" s="1"/>
      <c r="V45" s="1"/>
      <c r="W45" s="93"/>
    </row>
    <row r="46" spans="1:27" ht="25.35" customHeight="1">
      <c r="W46" s="32"/>
    </row>
    <row r="47" spans="1:27" ht="14.1" customHeight="1"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sheetPr codeName="Sheet88"/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16384" width="8.88671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505</v>
      </c>
      <c r="E6" s="4" t="s">
        <v>513</v>
      </c>
      <c r="F6" s="156"/>
      <c r="G6" s="4" t="s">
        <v>505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</row>
    <row r="10" spans="1:26" ht="21.6">
      <c r="A10" s="159"/>
      <c r="B10" s="159"/>
      <c r="C10" s="156"/>
      <c r="D10" s="75" t="s">
        <v>506</v>
      </c>
      <c r="E10" s="75" t="s">
        <v>514</v>
      </c>
      <c r="F10" s="156"/>
      <c r="G10" s="75" t="s">
        <v>506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9"/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2" style="1" bestFit="1" customWidth="1"/>
    <col min="25" max="25" width="13.6640625" style="1" customWidth="1"/>
    <col min="26" max="16384" width="8.88671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513</v>
      </c>
      <c r="E6" s="4" t="s">
        <v>521</v>
      </c>
      <c r="F6" s="156"/>
      <c r="G6" s="4" t="s">
        <v>513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3"/>
      <c r="X9" s="32"/>
      <c r="Y9" s="32"/>
    </row>
    <row r="10" spans="1:26" ht="21.6">
      <c r="A10" s="159"/>
      <c r="B10" s="159"/>
      <c r="C10" s="156"/>
      <c r="D10" s="75" t="s">
        <v>514</v>
      </c>
      <c r="E10" s="75" t="s">
        <v>522</v>
      </c>
      <c r="F10" s="156"/>
      <c r="G10" s="75" t="s">
        <v>514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3"/>
      <c r="X10" s="32"/>
      <c r="Y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0"/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521</v>
      </c>
      <c r="E6" s="4" t="s">
        <v>529</v>
      </c>
      <c r="F6" s="156"/>
      <c r="G6" s="4" t="s">
        <v>521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</row>
    <row r="10" spans="1:26" ht="21.6">
      <c r="A10" s="159"/>
      <c r="B10" s="159"/>
      <c r="C10" s="156"/>
      <c r="D10" s="75" t="s">
        <v>522</v>
      </c>
      <c r="E10" s="75" t="s">
        <v>530</v>
      </c>
      <c r="F10" s="156"/>
      <c r="G10" s="75" t="s">
        <v>522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EDF6-0578-4769-95C4-BD3FFC90C466}">
  <dimension ref="A1:AA63"/>
  <sheetViews>
    <sheetView topLeftCell="A15" zoomScale="60" zoomScaleNormal="60" workbookViewId="0">
      <selection activeCell="U48" sqref="U4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902</v>
      </c>
      <c r="F1" s="2"/>
      <c r="G1" s="2"/>
      <c r="H1" s="2"/>
      <c r="I1" s="2"/>
    </row>
    <row r="2" spans="1:25" ht="19.5" customHeight="1">
      <c r="E2" s="2" t="s">
        <v>901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>
      <c r="A6" s="159"/>
      <c r="B6" s="159"/>
      <c r="C6" s="156"/>
      <c r="D6" s="4" t="s">
        <v>903</v>
      </c>
      <c r="E6" s="4" t="s">
        <v>893</v>
      </c>
      <c r="F6" s="156"/>
      <c r="G6" s="4" t="s">
        <v>903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>
      <c r="A10" s="159"/>
      <c r="B10" s="159"/>
      <c r="C10" s="156"/>
      <c r="D10" s="4" t="s">
        <v>904</v>
      </c>
      <c r="E10" s="4" t="s">
        <v>895</v>
      </c>
      <c r="F10" s="156"/>
      <c r="G10" s="4" t="s">
        <v>904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7"/>
      <c r="V10" s="26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90687.37</v>
      </c>
      <c r="E13" s="88">
        <v>133915.97</v>
      </c>
      <c r="F13" s="98">
        <f>(D13-E13)/E13</f>
        <v>-0.3228039195026553</v>
      </c>
      <c r="G13" s="88">
        <v>10849</v>
      </c>
      <c r="H13" s="89">
        <v>125</v>
      </c>
      <c r="I13" s="89">
        <f t="shared" ref="I13:I20" si="0">G13/H13</f>
        <v>86.792000000000002</v>
      </c>
      <c r="J13" s="89">
        <v>23</v>
      </c>
      <c r="K13" s="89">
        <v>7</v>
      </c>
      <c r="L13" s="88">
        <v>2359009.9700000002</v>
      </c>
      <c r="M13" s="88">
        <v>314181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96"/>
      <c r="Y13" s="96"/>
    </row>
    <row r="14" spans="1:25" s="97" customFormat="1" ht="25.35" customHeight="1">
      <c r="A14" s="86">
        <v>2</v>
      </c>
      <c r="B14" s="86">
        <v>3</v>
      </c>
      <c r="C14" s="87" t="s">
        <v>836</v>
      </c>
      <c r="D14" s="88">
        <v>57669.67</v>
      </c>
      <c r="E14" s="88">
        <v>74023.06</v>
      </c>
      <c r="F14" s="98">
        <f>(D14-E14)/E14</f>
        <v>-0.22092291240054113</v>
      </c>
      <c r="G14" s="88">
        <v>10133</v>
      </c>
      <c r="H14" s="89">
        <v>130</v>
      </c>
      <c r="I14" s="89">
        <f t="shared" si="0"/>
        <v>77.946153846153848</v>
      </c>
      <c r="J14" s="89">
        <v>22</v>
      </c>
      <c r="K14" s="89">
        <v>6</v>
      </c>
      <c r="L14" s="88">
        <v>808540.78</v>
      </c>
      <c r="M14" s="88">
        <v>150768</v>
      </c>
      <c r="N14" s="90" t="s">
        <v>857</v>
      </c>
      <c r="O14" s="91" t="s">
        <v>918</v>
      </c>
      <c r="P14" s="92"/>
      <c r="Q14" s="93"/>
      <c r="R14" s="99"/>
      <c r="S14" s="93"/>
      <c r="T14" s="120"/>
      <c r="U14" s="120"/>
      <c r="V14" s="122"/>
      <c r="W14" s="93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863</v>
      </c>
      <c r="D15" s="88">
        <v>43833.06</v>
      </c>
      <c r="E15" s="88">
        <v>78016.58</v>
      </c>
      <c r="F15" s="98">
        <f>(D15-E15)/E15</f>
        <v>-0.43815711993527534</v>
      </c>
      <c r="G15" s="88">
        <v>6130</v>
      </c>
      <c r="H15" s="89">
        <v>88</v>
      </c>
      <c r="I15" s="89">
        <f t="shared" si="0"/>
        <v>69.659090909090907</v>
      </c>
      <c r="J15" s="89">
        <v>10</v>
      </c>
      <c r="K15" s="89">
        <v>5</v>
      </c>
      <c r="L15" s="88">
        <v>753789.48</v>
      </c>
      <c r="M15" s="88">
        <v>113424</v>
      </c>
      <c r="N15" s="90">
        <v>44925</v>
      </c>
      <c r="O15" s="91" t="s">
        <v>314</v>
      </c>
      <c r="P15" s="92"/>
      <c r="Q15" s="93"/>
      <c r="R15" s="99"/>
      <c r="S15" s="93"/>
      <c r="V15" s="122"/>
      <c r="W15" s="93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87" t="s">
        <v>908</v>
      </c>
      <c r="D16" s="88">
        <v>25485.99</v>
      </c>
      <c r="E16" s="98" t="s">
        <v>36</v>
      </c>
      <c r="F16" s="98" t="s">
        <v>36</v>
      </c>
      <c r="G16" s="88">
        <v>3682</v>
      </c>
      <c r="H16" s="89">
        <v>65</v>
      </c>
      <c r="I16" s="89">
        <f t="shared" si="0"/>
        <v>56.646153846153844</v>
      </c>
      <c r="J16" s="89">
        <v>15</v>
      </c>
      <c r="K16" s="89">
        <v>1</v>
      </c>
      <c r="L16" s="88">
        <v>28016.799999999999</v>
      </c>
      <c r="M16" s="88">
        <v>4060</v>
      </c>
      <c r="N16" s="90">
        <v>44953</v>
      </c>
      <c r="O16" s="91" t="s">
        <v>48</v>
      </c>
      <c r="P16" s="92"/>
      <c r="Q16" s="93"/>
      <c r="R16" s="99"/>
      <c r="S16" s="93"/>
      <c r="V16" s="122"/>
      <c r="W16" s="93"/>
      <c r="X16" s="96"/>
      <c r="Y16" s="96"/>
    </row>
    <row r="17" spans="1:27" s="97" customFormat="1" ht="25.35" customHeight="1">
      <c r="A17" s="86">
        <v>5</v>
      </c>
      <c r="B17" s="86">
        <v>4</v>
      </c>
      <c r="C17" s="87" t="s">
        <v>900</v>
      </c>
      <c r="D17" s="88">
        <v>15736.94</v>
      </c>
      <c r="E17" s="88">
        <v>30311.119999999999</v>
      </c>
      <c r="F17" s="98">
        <f>(D17-E17)/E17</f>
        <v>-0.48081958040481509</v>
      </c>
      <c r="G17" s="88">
        <v>2208</v>
      </c>
      <c r="H17" s="89">
        <v>44</v>
      </c>
      <c r="I17" s="89">
        <f t="shared" si="0"/>
        <v>50.18181818181818</v>
      </c>
      <c r="J17" s="89">
        <v>12</v>
      </c>
      <c r="K17" s="89">
        <v>2</v>
      </c>
      <c r="L17" s="88">
        <v>63427.69</v>
      </c>
      <c r="M17" s="88">
        <v>9421</v>
      </c>
      <c r="N17" s="90">
        <v>44946</v>
      </c>
      <c r="O17" s="91" t="s">
        <v>920</v>
      </c>
      <c r="P17" s="92"/>
      <c r="Q17" s="93"/>
      <c r="R17" s="99"/>
      <c r="S17" s="93"/>
      <c r="V17" s="122"/>
      <c r="W17" s="93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897</v>
      </c>
      <c r="D18" s="88">
        <v>12023.97</v>
      </c>
      <c r="E18" s="88">
        <v>20384.48</v>
      </c>
      <c r="F18" s="98">
        <f>(D18-E18)/E18</f>
        <v>-0.41014095037008552</v>
      </c>
      <c r="G18" s="88">
        <v>1664</v>
      </c>
      <c r="H18" s="89">
        <v>30</v>
      </c>
      <c r="I18" s="89">
        <f t="shared" si="0"/>
        <v>55.466666666666669</v>
      </c>
      <c r="J18" s="89">
        <v>11</v>
      </c>
      <c r="K18" s="89">
        <v>2</v>
      </c>
      <c r="L18" s="88">
        <v>46090.7</v>
      </c>
      <c r="M18" s="88">
        <v>7133</v>
      </c>
      <c r="N18" s="90">
        <v>44946</v>
      </c>
      <c r="O18" s="91" t="s">
        <v>898</v>
      </c>
      <c r="P18" s="92"/>
      <c r="Q18" s="93"/>
      <c r="R18" s="99"/>
      <c r="S18" s="93"/>
      <c r="V18" s="122"/>
      <c r="W18" s="93"/>
      <c r="X18" s="96"/>
      <c r="Y18" s="96"/>
    </row>
    <row r="19" spans="1:27" s="97" customFormat="1" ht="25.35" customHeight="1">
      <c r="A19" s="86">
        <v>7</v>
      </c>
      <c r="B19" s="118">
        <v>6</v>
      </c>
      <c r="C19" s="87" t="s">
        <v>865</v>
      </c>
      <c r="D19" s="89">
        <v>10749.31</v>
      </c>
      <c r="E19" s="89">
        <v>15613.83</v>
      </c>
      <c r="F19" s="98">
        <f>(D19-E19)/E19</f>
        <v>-0.31155200229540098</v>
      </c>
      <c r="G19" s="88">
        <v>2070</v>
      </c>
      <c r="H19" s="89">
        <v>49</v>
      </c>
      <c r="I19" s="89">
        <f t="shared" si="0"/>
        <v>42.244897959183675</v>
      </c>
      <c r="J19" s="89">
        <v>13</v>
      </c>
      <c r="K19" s="89">
        <v>5</v>
      </c>
      <c r="L19" s="88">
        <v>140614.84000000003</v>
      </c>
      <c r="M19" s="88">
        <v>28306</v>
      </c>
      <c r="N19" s="90">
        <v>44925</v>
      </c>
      <c r="O19" s="91" t="s">
        <v>876</v>
      </c>
      <c r="P19" s="92"/>
      <c r="Q19" s="93"/>
      <c r="R19" s="99"/>
      <c r="S19" s="93"/>
      <c r="V19" s="122"/>
      <c r="W19" s="93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905</v>
      </c>
      <c r="D20" s="88">
        <v>8865.7199999999993</v>
      </c>
      <c r="E20" s="98" t="s">
        <v>36</v>
      </c>
      <c r="F20" s="98" t="s">
        <v>36</v>
      </c>
      <c r="G20" s="88">
        <v>1388</v>
      </c>
      <c r="H20" s="89">
        <v>55</v>
      </c>
      <c r="I20" s="89">
        <f t="shared" si="0"/>
        <v>25.236363636363638</v>
      </c>
      <c r="J20" s="89">
        <v>13</v>
      </c>
      <c r="K20" s="89">
        <v>1</v>
      </c>
      <c r="L20" s="88">
        <v>8865.7199999999993</v>
      </c>
      <c r="M20" s="88">
        <v>1388</v>
      </c>
      <c r="N20" s="90">
        <v>44953</v>
      </c>
      <c r="O20" s="91" t="s">
        <v>906</v>
      </c>
      <c r="P20" s="92"/>
      <c r="Q20" s="93"/>
      <c r="R20" s="99"/>
      <c r="S20" s="93"/>
      <c r="V20" s="122"/>
      <c r="W20" s="93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880</v>
      </c>
      <c r="D21" s="88">
        <v>8690</v>
      </c>
      <c r="E21" s="88">
        <v>13329</v>
      </c>
      <c r="F21" s="98">
        <f>(D21-E21)/E21</f>
        <v>-0.3480381123865256</v>
      </c>
      <c r="G21" s="88">
        <v>1698</v>
      </c>
      <c r="H21" s="89" t="s">
        <v>36</v>
      </c>
      <c r="I21" s="89" t="s">
        <v>36</v>
      </c>
      <c r="J21" s="89">
        <v>12</v>
      </c>
      <c r="K21" s="89">
        <v>3</v>
      </c>
      <c r="L21" s="88">
        <v>49635</v>
      </c>
      <c r="M21" s="88">
        <v>10272</v>
      </c>
      <c r="N21" s="90">
        <v>44939</v>
      </c>
      <c r="O21" s="91" t="s">
        <v>65</v>
      </c>
      <c r="P21" s="92"/>
      <c r="Q21" s="93"/>
      <c r="R21" s="99"/>
      <c r="S21" s="93"/>
      <c r="V21" s="122"/>
      <c r="W21" s="93"/>
      <c r="X21" s="96"/>
      <c r="Y21" s="96"/>
    </row>
    <row r="22" spans="1:27" s="97" customFormat="1" ht="25.35" customHeight="1">
      <c r="A22" s="86">
        <v>10</v>
      </c>
      <c r="B22" s="86" t="s">
        <v>34</v>
      </c>
      <c r="C22" s="87" t="s">
        <v>907</v>
      </c>
      <c r="D22" s="88">
        <v>8655.19</v>
      </c>
      <c r="E22" s="98" t="s">
        <v>36</v>
      </c>
      <c r="F22" s="98" t="s">
        <v>36</v>
      </c>
      <c r="G22" s="88">
        <v>1341</v>
      </c>
      <c r="H22" s="89">
        <v>45</v>
      </c>
      <c r="I22" s="89">
        <f>G22/H22</f>
        <v>29.8</v>
      </c>
      <c r="J22" s="89">
        <v>16</v>
      </c>
      <c r="K22" s="89">
        <v>1</v>
      </c>
      <c r="L22" s="88">
        <v>9620.64</v>
      </c>
      <c r="M22" s="88">
        <v>1481</v>
      </c>
      <c r="N22" s="90">
        <v>44953</v>
      </c>
      <c r="O22" s="91" t="s">
        <v>48</v>
      </c>
      <c r="P22" s="92"/>
      <c r="Q22" s="93"/>
      <c r="R22" s="99"/>
      <c r="S22" s="93"/>
      <c r="V22" s="122"/>
      <c r="W22" s="93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282397.21999999997</v>
      </c>
      <c r="E23" s="108">
        <v>402426.19</v>
      </c>
      <c r="F23" s="109">
        <f>(D23-E23)/E23</f>
        <v>-0.29826331631149561</v>
      </c>
      <c r="G23" s="108">
        <f>SUM(G13:G22)</f>
        <v>41163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911</v>
      </c>
      <c r="D25" s="88">
        <v>7736.04</v>
      </c>
      <c r="E25" s="98" t="s">
        <v>36</v>
      </c>
      <c r="F25" s="98" t="s">
        <v>36</v>
      </c>
      <c r="G25" s="88">
        <v>1141</v>
      </c>
      <c r="H25" s="89">
        <v>35</v>
      </c>
      <c r="I25" s="89">
        <f t="shared" ref="I25:I34" si="1">G25/H25</f>
        <v>32.6</v>
      </c>
      <c r="J25" s="89">
        <v>12</v>
      </c>
      <c r="K25" s="89">
        <v>1</v>
      </c>
      <c r="L25" s="88">
        <v>7736.04</v>
      </c>
      <c r="M25" s="88">
        <v>1141</v>
      </c>
      <c r="N25" s="90">
        <v>44953</v>
      </c>
      <c r="O25" s="91" t="s">
        <v>50</v>
      </c>
      <c r="P25" s="92"/>
      <c r="Q25" s="93"/>
      <c r="R25" s="99"/>
      <c r="S25" s="93"/>
      <c r="V25" s="122"/>
      <c r="W25" s="93"/>
      <c r="X25" s="96"/>
      <c r="Y25" s="96"/>
    </row>
    <row r="26" spans="1:27" s="97" customFormat="1" ht="25.35" customHeight="1">
      <c r="A26" s="86">
        <v>12</v>
      </c>
      <c r="B26" s="86">
        <v>7</v>
      </c>
      <c r="C26" s="87" t="s">
        <v>882</v>
      </c>
      <c r="D26" s="88">
        <v>4862.3999999999996</v>
      </c>
      <c r="E26" s="88">
        <v>13823.77</v>
      </c>
      <c r="F26" s="98">
        <f t="shared" ref="F26:F32" si="2">(D26-E26)/E26</f>
        <v>-0.64825803670055282</v>
      </c>
      <c r="G26" s="88">
        <v>669</v>
      </c>
      <c r="H26" s="89">
        <v>19</v>
      </c>
      <c r="I26" s="89">
        <f t="shared" si="1"/>
        <v>35.210526315789473</v>
      </c>
      <c r="J26" s="89">
        <v>8</v>
      </c>
      <c r="K26" s="89">
        <v>3</v>
      </c>
      <c r="L26" s="88">
        <v>71637.289999999994</v>
      </c>
      <c r="M26" s="88">
        <v>11273</v>
      </c>
      <c r="N26" s="90" t="s">
        <v>883</v>
      </c>
      <c r="O26" s="91" t="s">
        <v>48</v>
      </c>
      <c r="P26" s="92"/>
      <c r="Q26" s="93"/>
      <c r="R26" s="99"/>
      <c r="S26" s="93"/>
      <c r="V26" s="122"/>
      <c r="W26" s="93"/>
      <c r="X26" s="96"/>
      <c r="Y26" s="96"/>
    </row>
    <row r="27" spans="1:27" s="97" customFormat="1" ht="25.35" customHeight="1">
      <c r="A27" s="86">
        <v>13</v>
      </c>
      <c r="B27" s="86">
        <v>12</v>
      </c>
      <c r="C27" s="87" t="s">
        <v>875</v>
      </c>
      <c r="D27" s="88">
        <v>3493.86</v>
      </c>
      <c r="E27" s="88">
        <v>3688.16</v>
      </c>
      <c r="F27" s="98">
        <f t="shared" si="2"/>
        <v>-5.268209622142199E-2</v>
      </c>
      <c r="G27" s="88">
        <v>571</v>
      </c>
      <c r="H27" s="89">
        <v>12</v>
      </c>
      <c r="I27" s="89">
        <f t="shared" si="1"/>
        <v>47.583333333333336</v>
      </c>
      <c r="J27" s="89">
        <v>7</v>
      </c>
      <c r="K27" s="89">
        <v>4</v>
      </c>
      <c r="L27" s="88">
        <v>35012.409999999996</v>
      </c>
      <c r="M27" s="88">
        <v>5648</v>
      </c>
      <c r="N27" s="90" t="s">
        <v>874</v>
      </c>
      <c r="O27" s="91" t="s">
        <v>876</v>
      </c>
      <c r="P27" s="92"/>
      <c r="Q27" s="93"/>
      <c r="R27" s="99"/>
      <c r="S27" s="93"/>
      <c r="V27" s="122"/>
      <c r="W27" s="93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873</v>
      </c>
      <c r="D28" s="88">
        <v>3434.32</v>
      </c>
      <c r="E28" s="88">
        <v>9709.3700000000008</v>
      </c>
      <c r="F28" s="98">
        <f t="shared" si="2"/>
        <v>-0.64628807018375034</v>
      </c>
      <c r="G28" s="88">
        <v>488</v>
      </c>
      <c r="H28" s="89">
        <v>9</v>
      </c>
      <c r="I28" s="89">
        <f t="shared" si="1"/>
        <v>54.222222222222221</v>
      </c>
      <c r="J28" s="89">
        <v>4</v>
      </c>
      <c r="K28" s="89">
        <v>4</v>
      </c>
      <c r="L28" s="88">
        <v>73214</v>
      </c>
      <c r="M28" s="88">
        <v>11383</v>
      </c>
      <c r="N28" s="90" t="s">
        <v>874</v>
      </c>
      <c r="O28" s="91" t="s">
        <v>39</v>
      </c>
      <c r="P28" s="92"/>
      <c r="Q28" s="93"/>
      <c r="R28" s="99"/>
      <c r="S28" s="93"/>
      <c r="V28" s="122"/>
      <c r="W28" s="93"/>
      <c r="X28" s="96"/>
      <c r="Y28" s="96"/>
    </row>
    <row r="29" spans="1:27" s="97" customFormat="1" ht="25.35" customHeight="1">
      <c r="A29" s="86">
        <v>15</v>
      </c>
      <c r="B29" s="118">
        <v>11</v>
      </c>
      <c r="C29" s="87" t="s">
        <v>855</v>
      </c>
      <c r="D29" s="88">
        <v>3280.57</v>
      </c>
      <c r="E29" s="88">
        <v>6972.56</v>
      </c>
      <c r="F29" s="98">
        <f t="shared" si="2"/>
        <v>-0.52950279380887366</v>
      </c>
      <c r="G29" s="88">
        <v>492</v>
      </c>
      <c r="H29" s="89">
        <v>10</v>
      </c>
      <c r="I29" s="89">
        <f t="shared" si="1"/>
        <v>49.2</v>
      </c>
      <c r="J29" s="89">
        <v>5</v>
      </c>
      <c r="K29" s="89">
        <v>6</v>
      </c>
      <c r="L29" s="88">
        <v>168350.38</v>
      </c>
      <c r="M29" s="88">
        <v>26371</v>
      </c>
      <c r="N29" s="90">
        <v>44916</v>
      </c>
      <c r="O29" s="91" t="s">
        <v>39</v>
      </c>
      <c r="P29" s="92"/>
      <c r="Q29" s="93"/>
      <c r="R29" s="99"/>
      <c r="S29" s="93"/>
      <c r="V29" s="122"/>
      <c r="W29" s="93"/>
      <c r="X29" s="96"/>
      <c r="Y29" s="96"/>
    </row>
    <row r="30" spans="1:27" s="97" customFormat="1" ht="25.35" customHeight="1">
      <c r="A30" s="86">
        <v>16</v>
      </c>
      <c r="B30" s="86">
        <v>9</v>
      </c>
      <c r="C30" s="87" t="s">
        <v>884</v>
      </c>
      <c r="D30" s="88">
        <v>2596.3000000000002</v>
      </c>
      <c r="E30" s="88">
        <v>13299.01</v>
      </c>
      <c r="F30" s="98">
        <f t="shared" si="2"/>
        <v>-0.80477494189417098</v>
      </c>
      <c r="G30" s="88">
        <v>353</v>
      </c>
      <c r="H30" s="89">
        <v>9</v>
      </c>
      <c r="I30" s="89">
        <f t="shared" si="1"/>
        <v>39.222222222222221</v>
      </c>
      <c r="J30" s="89">
        <v>4</v>
      </c>
      <c r="K30" s="89">
        <v>3</v>
      </c>
      <c r="L30" s="88">
        <v>69175.45</v>
      </c>
      <c r="M30" s="88">
        <v>11020</v>
      </c>
      <c r="N30" s="90" t="s">
        <v>883</v>
      </c>
      <c r="O30" s="91" t="s">
        <v>918</v>
      </c>
      <c r="P30" s="92"/>
      <c r="Q30" s="93"/>
      <c r="R30" s="99"/>
      <c r="S30" s="93"/>
      <c r="T30" s="120"/>
      <c r="U30" s="120"/>
      <c r="V30" s="122"/>
      <c r="W30" s="93"/>
      <c r="X30" s="96"/>
      <c r="Y30" s="96"/>
    </row>
    <row r="31" spans="1:27" s="97" customFormat="1" ht="25.35" customHeight="1">
      <c r="A31" s="86">
        <v>17</v>
      </c>
      <c r="B31" s="86">
        <v>16</v>
      </c>
      <c r="C31" s="87" t="s">
        <v>815</v>
      </c>
      <c r="D31" s="88">
        <v>1090.5</v>
      </c>
      <c r="E31" s="88">
        <v>585.54</v>
      </c>
      <c r="F31" s="98">
        <f t="shared" si="2"/>
        <v>0.86238344092632457</v>
      </c>
      <c r="G31" s="88">
        <v>252</v>
      </c>
      <c r="H31" s="89">
        <v>4</v>
      </c>
      <c r="I31" s="89">
        <f t="shared" si="1"/>
        <v>63</v>
      </c>
      <c r="J31" s="89">
        <v>1</v>
      </c>
      <c r="K31" s="89">
        <v>10</v>
      </c>
      <c r="L31" s="88">
        <v>136144.35</v>
      </c>
      <c r="M31" s="88">
        <v>26453</v>
      </c>
      <c r="N31" s="90">
        <v>44890</v>
      </c>
      <c r="O31" s="91" t="s">
        <v>921</v>
      </c>
      <c r="P31" s="92"/>
      <c r="Q31" s="93"/>
      <c r="R31" s="99"/>
      <c r="S31" s="93"/>
      <c r="V31" s="122"/>
      <c r="W31" s="93"/>
      <c r="X31" s="96"/>
      <c r="Y31" s="96"/>
    </row>
    <row r="32" spans="1:27" s="97" customFormat="1" ht="25.35" customHeight="1">
      <c r="A32" s="86">
        <v>18</v>
      </c>
      <c r="B32" s="86">
        <v>15</v>
      </c>
      <c r="C32" s="87" t="s">
        <v>803</v>
      </c>
      <c r="D32" s="88">
        <v>924.4</v>
      </c>
      <c r="E32" s="88">
        <v>1167.0999999999999</v>
      </c>
      <c r="F32" s="98">
        <f t="shared" si="2"/>
        <v>-0.2079513323622654</v>
      </c>
      <c r="G32" s="88">
        <v>133</v>
      </c>
      <c r="H32" s="89">
        <v>3</v>
      </c>
      <c r="I32" s="89">
        <f t="shared" si="1"/>
        <v>44.333333333333336</v>
      </c>
      <c r="J32" s="89">
        <v>2</v>
      </c>
      <c r="K32" s="89">
        <v>11</v>
      </c>
      <c r="L32" s="88">
        <v>109069.2</v>
      </c>
      <c r="M32" s="88">
        <v>17368</v>
      </c>
      <c r="N32" s="90">
        <v>44883</v>
      </c>
      <c r="O32" s="91" t="s">
        <v>41</v>
      </c>
      <c r="P32" s="92"/>
      <c r="Q32" s="93"/>
      <c r="R32" s="99"/>
      <c r="S32" s="93"/>
      <c r="V32" s="122"/>
      <c r="W32" s="93"/>
      <c r="X32" s="96"/>
      <c r="Y32" s="96"/>
    </row>
    <row r="33" spans="1:27" s="97" customFormat="1" ht="25.35" customHeight="1">
      <c r="A33" s="86">
        <v>19</v>
      </c>
      <c r="B33" s="121" t="s">
        <v>36</v>
      </c>
      <c r="C33" s="87" t="s">
        <v>909</v>
      </c>
      <c r="D33" s="88">
        <v>599.29999999999995</v>
      </c>
      <c r="E33" s="98" t="s">
        <v>36</v>
      </c>
      <c r="F33" s="98" t="s">
        <v>36</v>
      </c>
      <c r="G33" s="88">
        <v>103</v>
      </c>
      <c r="H33" s="89">
        <v>7</v>
      </c>
      <c r="I33" s="89">
        <f t="shared" si="1"/>
        <v>14.714285714285714</v>
      </c>
      <c r="J33" s="89">
        <v>6</v>
      </c>
      <c r="K33" s="89">
        <v>2</v>
      </c>
      <c r="L33" s="88">
        <v>1202.8</v>
      </c>
      <c r="M33" s="88">
        <v>194</v>
      </c>
      <c r="N33" s="90">
        <v>44951</v>
      </c>
      <c r="O33" s="91" t="s">
        <v>910</v>
      </c>
      <c r="P33" s="92"/>
      <c r="Q33" s="93"/>
      <c r="R33" s="99"/>
      <c r="S33" s="93"/>
      <c r="V33" s="122"/>
      <c r="W33" s="93"/>
      <c r="X33" s="96"/>
      <c r="Y33" s="96"/>
    </row>
    <row r="34" spans="1:27" s="97" customFormat="1" ht="25.35" customHeight="1">
      <c r="A34" s="86">
        <v>20</v>
      </c>
      <c r="B34" s="86">
        <v>14</v>
      </c>
      <c r="C34" s="87" t="s">
        <v>753</v>
      </c>
      <c r="D34" s="88">
        <v>456.5</v>
      </c>
      <c r="E34" s="88">
        <v>1556.2</v>
      </c>
      <c r="F34" s="98">
        <f>(D34-E34)/E34</f>
        <v>-0.706657241999743</v>
      </c>
      <c r="G34" s="88">
        <v>72</v>
      </c>
      <c r="H34" s="89">
        <v>3</v>
      </c>
      <c r="I34" s="89">
        <f t="shared" si="1"/>
        <v>24</v>
      </c>
      <c r="J34" s="89">
        <v>3</v>
      </c>
      <c r="K34" s="89">
        <v>16</v>
      </c>
      <c r="L34" s="88">
        <v>1002589.3900000001</v>
      </c>
      <c r="M34" s="88">
        <v>143909</v>
      </c>
      <c r="N34" s="90">
        <v>44848</v>
      </c>
      <c r="O34" s="91" t="s">
        <v>754</v>
      </c>
      <c r="P34" s="92"/>
      <c r="Q34" s="93"/>
      <c r="R34" s="99"/>
      <c r="S34" s="93"/>
      <c r="V34" s="122"/>
      <c r="W34" s="93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310871.40999999997</v>
      </c>
      <c r="E35" s="108">
        <v>419543.44999999995</v>
      </c>
      <c r="F35" s="109">
        <f>(D35-E35)/E35</f>
        <v>-0.25902451819948563</v>
      </c>
      <c r="G35" s="108">
        <f>SUM(G23:G34)</f>
        <v>45437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18</v>
      </c>
      <c r="C37" s="87" t="s">
        <v>849</v>
      </c>
      <c r="D37" s="88">
        <v>168.5</v>
      </c>
      <c r="E37" s="88">
        <v>179.9</v>
      </c>
      <c r="F37" s="98">
        <f>(D37-E37)/E37</f>
        <v>-6.3368538076709308E-2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15595.369999999997</v>
      </c>
      <c r="M37" s="88">
        <v>2819</v>
      </c>
      <c r="N37" s="90">
        <v>44911</v>
      </c>
      <c r="O37" s="91" t="s">
        <v>799</v>
      </c>
      <c r="P37" s="92"/>
      <c r="Q37" s="93"/>
      <c r="R37" s="99"/>
      <c r="S37" s="93"/>
      <c r="V37" s="122"/>
      <c r="W37" s="93"/>
      <c r="X37" s="96"/>
      <c r="Y37" s="96"/>
    </row>
    <row r="38" spans="1:27" customFormat="1" ht="25.35" customHeight="1">
      <c r="A38" s="86">
        <v>22</v>
      </c>
      <c r="B38" s="119" t="s">
        <v>36</v>
      </c>
      <c r="C38" s="87" t="s">
        <v>797</v>
      </c>
      <c r="D38" s="88">
        <v>137</v>
      </c>
      <c r="E38" s="88" t="s">
        <v>36</v>
      </c>
      <c r="F38" s="98" t="s">
        <v>36</v>
      </c>
      <c r="G38" s="88">
        <v>35</v>
      </c>
      <c r="H38" s="89">
        <v>1</v>
      </c>
      <c r="I38" s="89">
        <f>G38/H38</f>
        <v>35</v>
      </c>
      <c r="J38" s="89">
        <v>1</v>
      </c>
      <c r="K38" s="89" t="s">
        <v>36</v>
      </c>
      <c r="L38" s="88">
        <v>8339.52</v>
      </c>
      <c r="M38" s="88">
        <v>1881</v>
      </c>
      <c r="N38" s="90">
        <v>44883</v>
      </c>
      <c r="O38" s="91" t="s">
        <v>81</v>
      </c>
      <c r="P38" s="79"/>
      <c r="Q38" s="80"/>
      <c r="R38" s="84"/>
      <c r="S38" s="80"/>
      <c r="T38" s="1"/>
      <c r="U38" s="1"/>
      <c r="V38" s="122"/>
      <c r="W38" s="93"/>
      <c r="X38" s="83"/>
      <c r="Y38" s="83"/>
    </row>
    <row r="39" spans="1:27" s="97" customFormat="1" ht="25.35" customHeight="1">
      <c r="A39" s="86">
        <v>23</v>
      </c>
      <c r="B39" s="86">
        <v>21</v>
      </c>
      <c r="C39" s="87" t="s">
        <v>800</v>
      </c>
      <c r="D39" s="88">
        <v>104.7</v>
      </c>
      <c r="E39" s="88">
        <v>128.4</v>
      </c>
      <c r="F39" s="98">
        <f>(D39-E39)/E39</f>
        <v>-0.18457943925233647</v>
      </c>
      <c r="G39" s="88">
        <v>23</v>
      </c>
      <c r="H39" s="89">
        <v>1</v>
      </c>
      <c r="I39" s="89">
        <f>G39/H39</f>
        <v>23</v>
      </c>
      <c r="J39" s="89">
        <v>1</v>
      </c>
      <c r="K39" s="89">
        <v>11</v>
      </c>
      <c r="L39" s="88">
        <v>205435.83000000002</v>
      </c>
      <c r="M39" s="88">
        <v>32181</v>
      </c>
      <c r="N39" s="90">
        <v>44883</v>
      </c>
      <c r="O39" s="91" t="s">
        <v>801</v>
      </c>
      <c r="P39" s="92"/>
      <c r="Q39" s="93"/>
      <c r="R39" s="99"/>
      <c r="S39" s="93"/>
      <c r="V39" s="122"/>
      <c r="W39" s="93"/>
      <c r="X39" s="96"/>
      <c r="Y39" s="96"/>
    </row>
    <row r="40" spans="1:27" s="97" customFormat="1" ht="25.35" customHeight="1">
      <c r="A40" s="86">
        <v>24</v>
      </c>
      <c r="B40" s="86">
        <v>13</v>
      </c>
      <c r="C40" s="87" t="s">
        <v>887</v>
      </c>
      <c r="D40" s="88">
        <v>104</v>
      </c>
      <c r="E40" s="88">
        <v>2438.3000000000002</v>
      </c>
      <c r="F40" s="98">
        <f>(D40-E40)/E40</f>
        <v>-0.95734733215765078</v>
      </c>
      <c r="G40" s="88">
        <v>23</v>
      </c>
      <c r="H40" s="89">
        <v>3</v>
      </c>
      <c r="I40" s="89">
        <f>G40/H40</f>
        <v>7.666666666666667</v>
      </c>
      <c r="J40" s="89">
        <v>2</v>
      </c>
      <c r="K40" s="89">
        <v>3</v>
      </c>
      <c r="L40" s="88">
        <v>12277.24</v>
      </c>
      <c r="M40" s="88">
        <v>2014</v>
      </c>
      <c r="N40" s="90" t="s">
        <v>883</v>
      </c>
      <c r="O40" s="91" t="s">
        <v>81</v>
      </c>
      <c r="P40" s="92"/>
      <c r="Q40" s="93"/>
      <c r="R40" s="99"/>
      <c r="S40" s="93"/>
      <c r="V40" s="122"/>
      <c r="W40" s="93"/>
      <c r="X40" s="96"/>
      <c r="Y40" s="96"/>
    </row>
    <row r="41" spans="1:27" s="97" customFormat="1" ht="25.35" customHeight="1">
      <c r="A41" s="86"/>
      <c r="B41" s="86"/>
      <c r="C41" s="117" t="s">
        <v>294</v>
      </c>
      <c r="D41" s="108">
        <f>SUM(D35:D40)</f>
        <v>311385.61</v>
      </c>
      <c r="E41" s="110">
        <v>419837.85</v>
      </c>
      <c r="F41" s="109">
        <f>(D41-E41)/E41</f>
        <v>-0.25831934876762541</v>
      </c>
      <c r="G41" s="108">
        <f>SUM(G35:G40)</f>
        <v>45564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56ED-D055-45DD-A2E1-F9DE807FA332}">
  <sheetPr codeName="Sheet91"/>
  <dimension ref="A1:AA63"/>
  <sheetViews>
    <sheetView topLeftCell="A15" zoomScale="60" zoomScaleNormal="60" workbookViewId="0">
      <selection activeCell="C40" sqref="C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889</v>
      </c>
      <c r="F1" s="2"/>
      <c r="G1" s="2"/>
      <c r="H1" s="2"/>
      <c r="I1" s="2"/>
    </row>
    <row r="2" spans="1:25" ht="19.5" customHeight="1">
      <c r="E2" s="2" t="s">
        <v>890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>
      <c r="A6" s="159"/>
      <c r="B6" s="159"/>
      <c r="C6" s="156"/>
      <c r="D6" s="4" t="s">
        <v>893</v>
      </c>
      <c r="E6" s="4" t="s">
        <v>894</v>
      </c>
      <c r="F6" s="156"/>
      <c r="G6" s="4" t="s">
        <v>891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>
      <c r="A10" s="159"/>
      <c r="B10" s="159"/>
      <c r="C10" s="156"/>
      <c r="D10" s="4" t="s">
        <v>895</v>
      </c>
      <c r="E10" s="4" t="s">
        <v>896</v>
      </c>
      <c r="F10" s="156"/>
      <c r="G10" s="4" t="s">
        <v>892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7"/>
      <c r="V10" s="26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133915.97</v>
      </c>
      <c r="E13" s="88">
        <v>180142.15</v>
      </c>
      <c r="F13" s="98">
        <f>(D13-E13)/E13</f>
        <v>-0.25660946091739217</v>
      </c>
      <c r="G13" s="88">
        <v>16347</v>
      </c>
      <c r="H13" s="89">
        <v>150</v>
      </c>
      <c r="I13" s="89">
        <f t="shared" ref="I13:I19" si="0">G13/H13</f>
        <v>108.98</v>
      </c>
      <c r="J13" s="89">
        <v>24</v>
      </c>
      <c r="K13" s="89">
        <v>6</v>
      </c>
      <c r="L13" s="88">
        <v>2230470.09</v>
      </c>
      <c r="M13" s="88">
        <v>298032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0"/>
      <c r="W13" s="99"/>
      <c r="X13" s="96"/>
      <c r="Y13" s="96"/>
    </row>
    <row r="14" spans="1:25" s="97" customFormat="1" ht="25.35" customHeight="1">
      <c r="A14" s="86">
        <v>2</v>
      </c>
      <c r="B14" s="86">
        <v>2</v>
      </c>
      <c r="C14" s="87" t="s">
        <v>863</v>
      </c>
      <c r="D14" s="88">
        <v>78016.58</v>
      </c>
      <c r="E14" s="88">
        <v>90259.28</v>
      </c>
      <c r="F14" s="98">
        <f>(D14-E14)/E14</f>
        <v>-0.13563923842512368</v>
      </c>
      <c r="G14" s="88">
        <v>10936</v>
      </c>
      <c r="H14" s="89">
        <v>116</v>
      </c>
      <c r="I14" s="89">
        <f t="shared" si="0"/>
        <v>94.275862068965523</v>
      </c>
      <c r="J14" s="89">
        <v>10</v>
      </c>
      <c r="K14" s="89">
        <v>4</v>
      </c>
      <c r="L14" s="88">
        <v>682270.90999999992</v>
      </c>
      <c r="M14" s="88">
        <v>102511</v>
      </c>
      <c r="N14" s="90">
        <v>44925</v>
      </c>
      <c r="O14" s="91" t="s">
        <v>314</v>
      </c>
      <c r="P14" s="92"/>
      <c r="Q14" s="93"/>
      <c r="R14" s="99"/>
      <c r="S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74023.06</v>
      </c>
      <c r="E15" s="88">
        <v>83076.67</v>
      </c>
      <c r="F15" s="98">
        <f>(D15-E15)/E15</f>
        <v>-0.10897897087112424</v>
      </c>
      <c r="G15" s="88">
        <v>12868</v>
      </c>
      <c r="H15" s="89">
        <v>127</v>
      </c>
      <c r="I15" s="89">
        <f t="shared" si="0"/>
        <v>101.32283464566929</v>
      </c>
      <c r="J15" s="89">
        <v>23</v>
      </c>
      <c r="K15" s="89">
        <v>5</v>
      </c>
      <c r="L15" s="88">
        <v>736383.34</v>
      </c>
      <c r="M15" s="88">
        <v>137688</v>
      </c>
      <c r="N15" s="90" t="s">
        <v>857</v>
      </c>
      <c r="O15" s="91" t="s">
        <v>918</v>
      </c>
      <c r="P15" s="92"/>
      <c r="Q15" s="93"/>
      <c r="R15" s="99"/>
      <c r="S15" s="93"/>
      <c r="W15" s="99"/>
      <c r="X15" s="96"/>
      <c r="Y15" s="96"/>
    </row>
    <row r="16" spans="1:25" s="97" customFormat="1" ht="25.35" customHeight="1">
      <c r="A16" s="86">
        <v>4</v>
      </c>
      <c r="B16" s="118" t="s">
        <v>34</v>
      </c>
      <c r="C16" s="87" t="s">
        <v>900</v>
      </c>
      <c r="D16" s="88">
        <v>30311.119999999999</v>
      </c>
      <c r="E16" s="88" t="s">
        <v>36</v>
      </c>
      <c r="F16" s="98" t="s">
        <v>36</v>
      </c>
      <c r="G16" s="88">
        <v>4413</v>
      </c>
      <c r="H16" s="89">
        <v>83</v>
      </c>
      <c r="I16" s="89">
        <f t="shared" si="0"/>
        <v>53.168674698795179</v>
      </c>
      <c r="J16" s="89">
        <v>19</v>
      </c>
      <c r="K16" s="89">
        <v>1</v>
      </c>
      <c r="L16" s="88">
        <v>37409.57</v>
      </c>
      <c r="M16" s="88">
        <v>5311</v>
      </c>
      <c r="N16" s="90">
        <v>44946</v>
      </c>
      <c r="O16" s="91" t="s">
        <v>825</v>
      </c>
      <c r="P16" s="92"/>
      <c r="Q16" s="93"/>
      <c r="R16" s="99"/>
      <c r="S16" s="93"/>
      <c r="W16" s="99"/>
      <c r="X16" s="96"/>
      <c r="Y16" s="96"/>
    </row>
    <row r="17" spans="1:27" s="97" customFormat="1" ht="25.35" customHeight="1">
      <c r="A17" s="86">
        <v>5</v>
      </c>
      <c r="B17" s="86" t="s">
        <v>34</v>
      </c>
      <c r="C17" s="87" t="s">
        <v>897</v>
      </c>
      <c r="D17" s="88">
        <v>20384.48</v>
      </c>
      <c r="E17" s="98" t="s">
        <v>36</v>
      </c>
      <c r="F17" s="98" t="s">
        <v>36</v>
      </c>
      <c r="G17" s="88">
        <v>3044</v>
      </c>
      <c r="H17" s="89">
        <v>50</v>
      </c>
      <c r="I17" s="89">
        <f t="shared" si="0"/>
        <v>60.88</v>
      </c>
      <c r="J17" s="89">
        <v>15</v>
      </c>
      <c r="K17" s="89">
        <v>1</v>
      </c>
      <c r="L17" s="88">
        <v>20384.48</v>
      </c>
      <c r="M17" s="88">
        <v>3044</v>
      </c>
      <c r="N17" s="90">
        <v>44946</v>
      </c>
      <c r="O17" s="91" t="s">
        <v>898</v>
      </c>
      <c r="P17" s="92"/>
      <c r="Q17" s="93"/>
      <c r="R17" s="99"/>
      <c r="S17" s="93"/>
      <c r="W17" s="99"/>
      <c r="X17" s="96"/>
      <c r="Y17" s="96"/>
    </row>
    <row r="18" spans="1:27" s="97" customFormat="1" ht="25.35" customHeight="1">
      <c r="A18" s="86">
        <v>6</v>
      </c>
      <c r="B18" s="118">
        <v>7</v>
      </c>
      <c r="C18" s="87" t="s">
        <v>865</v>
      </c>
      <c r="D18" s="89">
        <v>15613.83</v>
      </c>
      <c r="E18" s="89">
        <v>16226.4</v>
      </c>
      <c r="F18" s="98">
        <f t="shared" ref="F18:F23" si="1">(D18-E18)/E18</f>
        <v>-3.7751442094364721E-2</v>
      </c>
      <c r="G18" s="88">
        <v>2970</v>
      </c>
      <c r="H18" s="89">
        <v>54</v>
      </c>
      <c r="I18" s="89">
        <f t="shared" si="0"/>
        <v>55</v>
      </c>
      <c r="J18" s="89">
        <v>12</v>
      </c>
      <c r="K18" s="89">
        <v>4</v>
      </c>
      <c r="L18" s="88">
        <v>127926.21</v>
      </c>
      <c r="M18" s="88">
        <v>25788</v>
      </c>
      <c r="N18" s="90">
        <v>44925</v>
      </c>
      <c r="O18" s="91" t="s">
        <v>876</v>
      </c>
      <c r="P18" s="92"/>
      <c r="Q18" s="93"/>
      <c r="R18" s="99"/>
      <c r="S18" s="93"/>
      <c r="W18" s="99"/>
      <c r="X18" s="96"/>
      <c r="Y18" s="96"/>
    </row>
    <row r="19" spans="1:27" s="97" customFormat="1" ht="25.35" customHeight="1">
      <c r="A19" s="86">
        <v>7</v>
      </c>
      <c r="B19" s="86">
        <v>5</v>
      </c>
      <c r="C19" s="87" t="s">
        <v>882</v>
      </c>
      <c r="D19" s="88">
        <v>13823.77</v>
      </c>
      <c r="E19" s="88">
        <v>30620.37</v>
      </c>
      <c r="F19" s="98">
        <f t="shared" si="1"/>
        <v>-0.54854333896030649</v>
      </c>
      <c r="G19" s="88">
        <v>1935</v>
      </c>
      <c r="H19" s="89">
        <v>37</v>
      </c>
      <c r="I19" s="89">
        <f t="shared" si="0"/>
        <v>52.297297297297298</v>
      </c>
      <c r="J19" s="89">
        <v>8</v>
      </c>
      <c r="K19" s="89">
        <v>2</v>
      </c>
      <c r="L19" s="88">
        <v>61996.97</v>
      </c>
      <c r="M19" s="88">
        <v>9787</v>
      </c>
      <c r="N19" s="90" t="s">
        <v>883</v>
      </c>
      <c r="O19" s="91" t="s">
        <v>48</v>
      </c>
      <c r="P19" s="92"/>
      <c r="Q19" s="93"/>
      <c r="R19" s="99"/>
      <c r="S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880</v>
      </c>
      <c r="D20" s="88">
        <v>13329</v>
      </c>
      <c r="E20" s="88">
        <v>22064</v>
      </c>
      <c r="F20" s="98">
        <f t="shared" si="1"/>
        <v>-0.39589376359680928</v>
      </c>
      <c r="G20" s="88">
        <v>2620</v>
      </c>
      <c r="H20" s="89" t="s">
        <v>36</v>
      </c>
      <c r="I20" s="89" t="s">
        <v>36</v>
      </c>
      <c r="J20" s="89">
        <v>15</v>
      </c>
      <c r="K20" s="89">
        <v>2</v>
      </c>
      <c r="L20" s="88">
        <v>39130</v>
      </c>
      <c r="M20" s="88">
        <v>8107</v>
      </c>
      <c r="N20" s="90">
        <v>44939</v>
      </c>
      <c r="O20" s="91" t="s">
        <v>65</v>
      </c>
      <c r="P20" s="92"/>
      <c r="Q20" s="93"/>
      <c r="R20" s="99"/>
      <c r="S20" s="93"/>
      <c r="W20" s="99"/>
      <c r="X20" s="96"/>
      <c r="Y20" s="96"/>
    </row>
    <row r="21" spans="1:27" s="97" customFormat="1" ht="25.35" customHeight="1">
      <c r="A21" s="86">
        <v>9</v>
      </c>
      <c r="B21" s="86">
        <v>4</v>
      </c>
      <c r="C21" s="87" t="s">
        <v>884</v>
      </c>
      <c r="D21" s="88">
        <v>13299.01</v>
      </c>
      <c r="E21" s="88">
        <v>32768.74</v>
      </c>
      <c r="F21" s="98">
        <f t="shared" si="1"/>
        <v>-0.59415558852735861</v>
      </c>
      <c r="G21" s="88">
        <v>1869</v>
      </c>
      <c r="H21" s="89">
        <v>40</v>
      </c>
      <c r="I21" s="89">
        <f>G21/H21</f>
        <v>46.725000000000001</v>
      </c>
      <c r="J21" s="89">
        <v>8</v>
      </c>
      <c r="K21" s="89">
        <v>2</v>
      </c>
      <c r="L21" s="88">
        <v>61302.86</v>
      </c>
      <c r="M21" s="88">
        <v>9724</v>
      </c>
      <c r="N21" s="90" t="s">
        <v>883</v>
      </c>
      <c r="O21" s="91" t="s">
        <v>918</v>
      </c>
      <c r="P21" s="92"/>
      <c r="Q21" s="93"/>
      <c r="R21" s="99"/>
      <c r="S21" s="93"/>
      <c r="W21" s="99"/>
      <c r="X21" s="96"/>
      <c r="Y21" s="96"/>
    </row>
    <row r="22" spans="1:27" s="97" customFormat="1" ht="25.35" customHeight="1">
      <c r="A22" s="86">
        <v>10</v>
      </c>
      <c r="B22" s="86">
        <v>8</v>
      </c>
      <c r="C22" s="87" t="s">
        <v>873</v>
      </c>
      <c r="D22" s="88">
        <v>9709.3700000000008</v>
      </c>
      <c r="E22" s="88">
        <v>14065.11</v>
      </c>
      <c r="F22" s="98">
        <f t="shared" si="1"/>
        <v>-0.30968403375444625</v>
      </c>
      <c r="G22" s="88">
        <v>1450</v>
      </c>
      <c r="H22" s="89">
        <v>27</v>
      </c>
      <c r="I22" s="89">
        <f>G22/H22</f>
        <v>53.703703703703702</v>
      </c>
      <c r="J22" s="89">
        <v>10</v>
      </c>
      <c r="K22" s="89">
        <v>3</v>
      </c>
      <c r="L22" s="88">
        <v>67282.28</v>
      </c>
      <c r="M22" s="88">
        <v>10457</v>
      </c>
      <c r="N22" s="90" t="s">
        <v>874</v>
      </c>
      <c r="O22" s="91" t="s">
        <v>39</v>
      </c>
      <c r="P22" s="92"/>
      <c r="Q22" s="93"/>
      <c r="R22" s="99"/>
      <c r="S22" s="93"/>
      <c r="T22" s="120"/>
      <c r="U22" s="120"/>
      <c r="V22" s="120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402426.19</v>
      </c>
      <c r="E23" s="108">
        <v>485696.72</v>
      </c>
      <c r="F23" s="109">
        <f t="shared" si="1"/>
        <v>-0.17144552674763786</v>
      </c>
      <c r="G23" s="108">
        <f>SUM(G13:G22)</f>
        <v>58452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855</v>
      </c>
      <c r="D25" s="88">
        <v>6972.56</v>
      </c>
      <c r="E25" s="88">
        <v>9255.56</v>
      </c>
      <c r="F25" s="98">
        <f t="shared" ref="F25:F32" si="2">(D25-E25)/E25</f>
        <v>-0.24666254662062578</v>
      </c>
      <c r="G25" s="88">
        <v>1098</v>
      </c>
      <c r="H25" s="89">
        <v>14</v>
      </c>
      <c r="I25" s="89">
        <f t="shared" ref="I25:I30" si="3">G25/H25</f>
        <v>78.428571428571431</v>
      </c>
      <c r="J25" s="89">
        <v>9</v>
      </c>
      <c r="K25" s="89">
        <v>5</v>
      </c>
      <c r="L25" s="88">
        <v>163850.39000000001</v>
      </c>
      <c r="M25" s="88">
        <v>25665</v>
      </c>
      <c r="N25" s="90">
        <v>44916</v>
      </c>
      <c r="O25" s="91" t="s">
        <v>39</v>
      </c>
      <c r="P25" s="92"/>
      <c r="Q25" s="93"/>
      <c r="R25" s="99"/>
      <c r="S25" s="93"/>
      <c r="W25" s="99"/>
      <c r="X25" s="96"/>
      <c r="Y25" s="96"/>
    </row>
    <row r="26" spans="1:27" s="97" customFormat="1" ht="25.35" customHeight="1">
      <c r="A26" s="86">
        <v>12</v>
      </c>
      <c r="B26" s="86">
        <v>10</v>
      </c>
      <c r="C26" s="87" t="s">
        <v>875</v>
      </c>
      <c r="D26" s="88">
        <v>3688.16</v>
      </c>
      <c r="E26" s="88">
        <v>7218.44</v>
      </c>
      <c r="F26" s="98">
        <f t="shared" si="2"/>
        <v>-0.48906411911714998</v>
      </c>
      <c r="G26" s="88">
        <v>577</v>
      </c>
      <c r="H26" s="89">
        <v>13</v>
      </c>
      <c r="I26" s="89">
        <f t="shared" si="3"/>
        <v>44.384615384615387</v>
      </c>
      <c r="J26" s="89">
        <v>6</v>
      </c>
      <c r="K26" s="89">
        <v>3</v>
      </c>
      <c r="L26" s="88">
        <v>30215.95</v>
      </c>
      <c r="M26" s="88">
        <v>4858</v>
      </c>
      <c r="N26" s="90" t="s">
        <v>874</v>
      </c>
      <c r="O26" s="91" t="s">
        <v>876</v>
      </c>
      <c r="P26" s="92"/>
      <c r="Q26" s="93"/>
      <c r="R26" s="99"/>
      <c r="S26" s="93"/>
      <c r="W26" s="99"/>
      <c r="X26" s="96"/>
      <c r="Y26" s="96"/>
    </row>
    <row r="27" spans="1:27" s="97" customFormat="1" ht="25.35" customHeight="1">
      <c r="A27" s="86">
        <v>13</v>
      </c>
      <c r="B27" s="86">
        <v>11</v>
      </c>
      <c r="C27" s="87" t="s">
        <v>887</v>
      </c>
      <c r="D27" s="88">
        <v>2438.3000000000002</v>
      </c>
      <c r="E27" s="88">
        <v>3737.7</v>
      </c>
      <c r="F27" s="98">
        <f t="shared" si="2"/>
        <v>-0.34764694865826568</v>
      </c>
      <c r="G27" s="88">
        <v>384</v>
      </c>
      <c r="H27" s="89">
        <v>8</v>
      </c>
      <c r="I27" s="89">
        <f t="shared" si="3"/>
        <v>48</v>
      </c>
      <c r="J27" s="89">
        <v>4</v>
      </c>
      <c r="K27" s="89">
        <v>2</v>
      </c>
      <c r="L27" s="88">
        <v>10674.54</v>
      </c>
      <c r="M27" s="88">
        <v>1749</v>
      </c>
      <c r="N27" s="90" t="s">
        <v>883</v>
      </c>
      <c r="O27" s="91" t="s">
        <v>81</v>
      </c>
      <c r="P27" s="92"/>
      <c r="Q27" s="93"/>
      <c r="R27" s="99"/>
      <c r="S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753</v>
      </c>
      <c r="D28" s="88">
        <v>1556.2</v>
      </c>
      <c r="E28" s="88">
        <v>2613.1999999999998</v>
      </c>
      <c r="F28" s="98">
        <f t="shared" si="2"/>
        <v>-0.40448492270013769</v>
      </c>
      <c r="G28" s="88">
        <v>248</v>
      </c>
      <c r="H28" s="89">
        <v>5</v>
      </c>
      <c r="I28" s="89">
        <f t="shared" si="3"/>
        <v>49.6</v>
      </c>
      <c r="J28" s="89">
        <v>4</v>
      </c>
      <c r="K28" s="89">
        <v>15</v>
      </c>
      <c r="L28" s="88">
        <v>1001225.3900000001</v>
      </c>
      <c r="M28" s="88">
        <v>143692</v>
      </c>
      <c r="N28" s="90">
        <v>44848</v>
      </c>
      <c r="O28" s="91" t="s">
        <v>754</v>
      </c>
      <c r="P28" s="92"/>
      <c r="Q28" s="93"/>
      <c r="R28" s="99"/>
      <c r="S28" s="93"/>
      <c r="W28" s="99"/>
      <c r="X28" s="96"/>
      <c r="Y28" s="96"/>
    </row>
    <row r="29" spans="1:27" s="97" customFormat="1" ht="25.35" customHeight="1">
      <c r="A29" s="86">
        <v>15</v>
      </c>
      <c r="B29" s="86">
        <v>16</v>
      </c>
      <c r="C29" s="87" t="s">
        <v>803</v>
      </c>
      <c r="D29" s="88">
        <v>1167.0999999999999</v>
      </c>
      <c r="E29" s="88">
        <v>1476.9</v>
      </c>
      <c r="F29" s="45">
        <f t="shared" si="2"/>
        <v>-0.20976369422438904</v>
      </c>
      <c r="G29" s="88">
        <v>163</v>
      </c>
      <c r="H29" s="89">
        <v>3</v>
      </c>
      <c r="I29" s="89">
        <f t="shared" si="3"/>
        <v>54.333333333333336</v>
      </c>
      <c r="J29" s="89">
        <v>2</v>
      </c>
      <c r="K29" s="89">
        <v>10</v>
      </c>
      <c r="L29" s="88">
        <v>108144.8</v>
      </c>
      <c r="M29" s="88">
        <v>17235</v>
      </c>
      <c r="N29" s="90">
        <v>44883</v>
      </c>
      <c r="O29" s="91" t="s">
        <v>41</v>
      </c>
      <c r="P29" s="92"/>
      <c r="Q29" s="93"/>
      <c r="R29" s="99"/>
      <c r="S29" s="93"/>
      <c r="W29" s="99"/>
      <c r="X29" s="96"/>
      <c r="Y29" s="96"/>
    </row>
    <row r="30" spans="1:27" customFormat="1" ht="25.35" customHeight="1">
      <c r="A30" s="86">
        <v>16</v>
      </c>
      <c r="B30" s="86">
        <v>17</v>
      </c>
      <c r="C30" s="87" t="s">
        <v>815</v>
      </c>
      <c r="D30" s="88">
        <v>585.54</v>
      </c>
      <c r="E30" s="88">
        <v>923.32</v>
      </c>
      <c r="F30" s="98">
        <f t="shared" si="2"/>
        <v>-0.36583199757397228</v>
      </c>
      <c r="G30" s="88">
        <v>129</v>
      </c>
      <c r="H30" s="89">
        <v>2</v>
      </c>
      <c r="I30" s="89">
        <f t="shared" si="3"/>
        <v>64.5</v>
      </c>
      <c r="J30" s="89">
        <v>1</v>
      </c>
      <c r="K30" s="89">
        <v>9</v>
      </c>
      <c r="L30" s="88">
        <v>134960.18</v>
      </c>
      <c r="M30" s="88">
        <v>26170</v>
      </c>
      <c r="N30" s="90">
        <v>44890</v>
      </c>
      <c r="O30" s="91" t="s">
        <v>921</v>
      </c>
      <c r="P30" s="79"/>
      <c r="Q30" s="80"/>
      <c r="R30" s="84"/>
      <c r="S30" s="80"/>
      <c r="T30" s="1"/>
      <c r="U30" s="1"/>
      <c r="V30" s="1"/>
      <c r="W30" s="84"/>
      <c r="X30" s="83"/>
      <c r="Y30" s="83"/>
    </row>
    <row r="31" spans="1:27" s="97" customFormat="1" ht="25.35" customHeight="1">
      <c r="A31" s="86">
        <v>17</v>
      </c>
      <c r="B31" s="86">
        <v>25</v>
      </c>
      <c r="C31" s="87" t="s">
        <v>871</v>
      </c>
      <c r="D31" s="88">
        <v>191</v>
      </c>
      <c r="E31" s="88">
        <v>168.5</v>
      </c>
      <c r="F31" s="98">
        <f t="shared" si="2"/>
        <v>0.13353115727002968</v>
      </c>
      <c r="G31" s="88">
        <v>26</v>
      </c>
      <c r="H31" s="89" t="s">
        <v>36</v>
      </c>
      <c r="I31" s="89" t="s">
        <v>36</v>
      </c>
      <c r="J31" s="89">
        <v>1</v>
      </c>
      <c r="K31" s="89" t="s">
        <v>36</v>
      </c>
      <c r="L31" s="88" t="s">
        <v>899</v>
      </c>
      <c r="M31" s="88">
        <v>3553</v>
      </c>
      <c r="N31" s="90">
        <v>44603</v>
      </c>
      <c r="O31" s="91" t="s">
        <v>65</v>
      </c>
      <c r="P31" s="92"/>
      <c r="Q31" s="93"/>
      <c r="R31" s="99"/>
      <c r="S31" s="93"/>
      <c r="W31" s="99"/>
      <c r="X31" s="96"/>
      <c r="Y31" s="96"/>
    </row>
    <row r="32" spans="1:27" s="97" customFormat="1" ht="25.35" customHeight="1">
      <c r="A32" s="86">
        <v>18</v>
      </c>
      <c r="B32" s="118">
        <v>20</v>
      </c>
      <c r="C32" s="87" t="s">
        <v>849</v>
      </c>
      <c r="D32" s="88">
        <v>179.9</v>
      </c>
      <c r="E32" s="88">
        <v>629.73</v>
      </c>
      <c r="F32" s="98">
        <f t="shared" si="2"/>
        <v>-0.71432201102059623</v>
      </c>
      <c r="G32" s="88">
        <v>29</v>
      </c>
      <c r="H32" s="89">
        <v>2</v>
      </c>
      <c r="I32" s="89">
        <f>G32/H32</f>
        <v>14.5</v>
      </c>
      <c r="J32" s="89">
        <v>2</v>
      </c>
      <c r="K32" s="89">
        <v>6</v>
      </c>
      <c r="L32" s="88">
        <v>14415.589999999997</v>
      </c>
      <c r="M32" s="88">
        <v>2536</v>
      </c>
      <c r="N32" s="90">
        <v>44911</v>
      </c>
      <c r="O32" s="91" t="s">
        <v>799</v>
      </c>
      <c r="P32" s="92"/>
      <c r="Q32" s="93"/>
      <c r="R32" s="99"/>
      <c r="S32" s="93"/>
      <c r="W32" s="99"/>
      <c r="X32" s="96"/>
      <c r="Y32" s="96"/>
    </row>
    <row r="33" spans="1:27" customFormat="1" ht="25.35" customHeight="1">
      <c r="A33" s="86">
        <v>19</v>
      </c>
      <c r="B33" s="71" t="s">
        <v>36</v>
      </c>
      <c r="C33" s="87" t="s">
        <v>711</v>
      </c>
      <c r="D33" s="88">
        <v>179.5</v>
      </c>
      <c r="E33" s="45" t="s">
        <v>36</v>
      </c>
      <c r="F33" s="45" t="s">
        <v>36</v>
      </c>
      <c r="G33" s="88">
        <v>25</v>
      </c>
      <c r="H33" s="89">
        <v>1</v>
      </c>
      <c r="I33" s="89">
        <f>G33/H33</f>
        <v>25</v>
      </c>
      <c r="J33" s="89">
        <v>1</v>
      </c>
      <c r="K33" s="45" t="s">
        <v>36</v>
      </c>
      <c r="L33" s="88">
        <v>120203.03</v>
      </c>
      <c r="M33" s="88">
        <v>18979</v>
      </c>
      <c r="N33" s="90">
        <v>44820</v>
      </c>
      <c r="O33" s="91" t="s">
        <v>43</v>
      </c>
      <c r="P33" s="79"/>
      <c r="Q33" s="80"/>
      <c r="R33" s="84"/>
      <c r="S33" s="80"/>
      <c r="T33" s="1"/>
      <c r="U33" s="1"/>
      <c r="V33" s="1"/>
      <c r="W33" s="84"/>
      <c r="X33" s="83"/>
      <c r="Y33" s="83"/>
    </row>
    <row r="34" spans="1:27" s="97" customFormat="1" ht="25.35" customHeight="1">
      <c r="A34" s="86">
        <v>20</v>
      </c>
      <c r="B34" s="121" t="s">
        <v>36</v>
      </c>
      <c r="C34" s="87" t="s">
        <v>720</v>
      </c>
      <c r="D34" s="88">
        <v>159</v>
      </c>
      <c r="E34" s="98" t="s">
        <v>36</v>
      </c>
      <c r="F34" s="98" t="s">
        <v>36</v>
      </c>
      <c r="G34" s="88">
        <v>32</v>
      </c>
      <c r="H34" s="89">
        <v>1</v>
      </c>
      <c r="I34" s="89">
        <f>G34/H34</f>
        <v>32</v>
      </c>
      <c r="J34" s="89">
        <v>1</v>
      </c>
      <c r="K34" s="89" t="s">
        <v>36</v>
      </c>
      <c r="L34" s="88">
        <v>3291.77</v>
      </c>
      <c r="M34" s="88">
        <v>752</v>
      </c>
      <c r="N34" s="90">
        <v>44827</v>
      </c>
      <c r="O34" s="91" t="s">
        <v>81</v>
      </c>
      <c r="P34" s="92"/>
      <c r="Q34" s="93"/>
      <c r="R34" s="99"/>
      <c r="S34" s="93"/>
      <c r="W34" s="99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419543.44999999995</v>
      </c>
      <c r="E35" s="108">
        <v>503163.64000000007</v>
      </c>
      <c r="F35" s="109">
        <f>(D35-E35)/E35</f>
        <v>-0.16618885657159191</v>
      </c>
      <c r="G35" s="108">
        <f>SUM(G23:G34)</f>
        <v>61163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21" t="s">
        <v>36</v>
      </c>
      <c r="C37" s="87" t="s">
        <v>800</v>
      </c>
      <c r="D37" s="88">
        <v>128.4</v>
      </c>
      <c r="E37" s="45" t="s">
        <v>36</v>
      </c>
      <c r="F37" s="45" t="s">
        <v>36</v>
      </c>
      <c r="G37" s="88">
        <v>28</v>
      </c>
      <c r="H37" s="89">
        <v>1</v>
      </c>
      <c r="I37" s="89">
        <f>G37/H37</f>
        <v>28</v>
      </c>
      <c r="J37" s="89">
        <v>1</v>
      </c>
      <c r="K37" s="89">
        <v>10</v>
      </c>
      <c r="L37" s="88">
        <v>205331.13</v>
      </c>
      <c r="M37" s="88">
        <v>32158</v>
      </c>
      <c r="N37" s="90">
        <v>44883</v>
      </c>
      <c r="O37" s="91" t="s">
        <v>801</v>
      </c>
      <c r="P37" s="92"/>
      <c r="Q37" s="93"/>
      <c r="R37" s="99"/>
      <c r="S37" s="93"/>
      <c r="W37" s="99"/>
      <c r="X37" s="96"/>
      <c r="Y37" s="96"/>
    </row>
    <row r="38" spans="1:27" s="97" customFormat="1" ht="25.35" customHeight="1">
      <c r="A38" s="86">
        <v>22</v>
      </c>
      <c r="B38" s="35">
        <v>26</v>
      </c>
      <c r="C38" s="87" t="s">
        <v>834</v>
      </c>
      <c r="D38" s="88">
        <v>82</v>
      </c>
      <c r="E38" s="88">
        <v>164.7</v>
      </c>
      <c r="F38" s="98">
        <f>(D38-E38)/E38</f>
        <v>-0.50212507589556765</v>
      </c>
      <c r="G38" s="89">
        <v>11</v>
      </c>
      <c r="H38" s="89" t="s">
        <v>36</v>
      </c>
      <c r="I38" s="89" t="s">
        <v>36</v>
      </c>
      <c r="J38" s="89">
        <v>1</v>
      </c>
      <c r="K38" s="89">
        <v>7</v>
      </c>
      <c r="L38" s="88">
        <v>20553</v>
      </c>
      <c r="M38" s="89">
        <v>3076</v>
      </c>
      <c r="N38" s="90">
        <v>44904</v>
      </c>
      <c r="O38" s="91" t="s">
        <v>65</v>
      </c>
      <c r="P38" s="92"/>
      <c r="Q38" s="93"/>
      <c r="R38" s="99"/>
      <c r="S38" s="93"/>
      <c r="W38" s="99"/>
      <c r="X38" s="96"/>
      <c r="Y38" s="96"/>
    </row>
    <row r="39" spans="1:27" customFormat="1" ht="25.35" customHeight="1">
      <c r="A39" s="86">
        <v>23</v>
      </c>
      <c r="B39" s="86">
        <v>21</v>
      </c>
      <c r="C39" s="87" t="s">
        <v>808</v>
      </c>
      <c r="D39" s="88">
        <v>66</v>
      </c>
      <c r="E39" s="88">
        <v>364</v>
      </c>
      <c r="F39" s="98">
        <f>(D39-E39)/E39</f>
        <v>-0.81868131868131866</v>
      </c>
      <c r="G39" s="88">
        <v>11</v>
      </c>
      <c r="H39" s="89" t="s">
        <v>36</v>
      </c>
      <c r="I39" s="89" t="s">
        <v>36</v>
      </c>
      <c r="J39" s="89">
        <v>1</v>
      </c>
      <c r="K39" s="89">
        <v>9</v>
      </c>
      <c r="L39" s="88">
        <v>10099</v>
      </c>
      <c r="M39" s="88">
        <v>1924</v>
      </c>
      <c r="N39" s="90">
        <v>44890</v>
      </c>
      <c r="O39" s="91" t="s">
        <v>65</v>
      </c>
      <c r="P39" s="79"/>
      <c r="Q39" s="80"/>
      <c r="R39" s="84"/>
      <c r="S39" s="80"/>
      <c r="T39" s="1"/>
      <c r="U39" s="1"/>
      <c r="V39" s="1"/>
      <c r="W39" s="84"/>
      <c r="X39" s="83"/>
      <c r="Y39" s="83"/>
    </row>
    <row r="40" spans="1:27" customFormat="1" ht="25.35" customHeight="1">
      <c r="A40" s="86">
        <v>24</v>
      </c>
      <c r="B40" s="86">
        <v>15</v>
      </c>
      <c r="C40" s="87" t="s">
        <v>888</v>
      </c>
      <c r="D40" s="88">
        <v>18</v>
      </c>
      <c r="E40" s="88">
        <v>1599.52</v>
      </c>
      <c r="F40" s="45">
        <f>(D40-E40)/E40</f>
        <v>-0.98874662398719615</v>
      </c>
      <c r="G40" s="88">
        <v>4</v>
      </c>
      <c r="H40" s="89">
        <v>2</v>
      </c>
      <c r="I40" s="89">
        <f>G40/H40</f>
        <v>2</v>
      </c>
      <c r="J40" s="89">
        <v>2</v>
      </c>
      <c r="K40" s="89">
        <v>2</v>
      </c>
      <c r="L40" s="88">
        <v>2084</v>
      </c>
      <c r="M40" s="88">
        <v>390</v>
      </c>
      <c r="N40" s="90" t="s">
        <v>883</v>
      </c>
      <c r="O40" s="91" t="s">
        <v>267</v>
      </c>
      <c r="P40" s="79"/>
      <c r="Q40" s="80"/>
      <c r="R40" s="84"/>
      <c r="S40" s="80"/>
      <c r="T40" s="1"/>
      <c r="U40" s="1"/>
      <c r="V40" s="1"/>
      <c r="W40" s="84"/>
      <c r="X40" s="83"/>
      <c r="Y40" s="83"/>
    </row>
    <row r="41" spans="1:27" s="97" customFormat="1" ht="25.35" customHeight="1">
      <c r="A41" s="86"/>
      <c r="B41" s="86"/>
      <c r="C41" s="117" t="s">
        <v>294</v>
      </c>
      <c r="D41" s="108">
        <f>SUM(D35:D40)</f>
        <v>419837.85</v>
      </c>
      <c r="E41" s="110">
        <v>504358</v>
      </c>
      <c r="F41" s="109">
        <f>(D41-E41)/E41</f>
        <v>-0.16757967554792433</v>
      </c>
      <c r="G41" s="108">
        <f>SUM(G35:G40)</f>
        <v>61217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46AA-622A-40D3-829C-81E55028F9F7}">
  <sheetPr codeName="Sheet1"/>
  <dimension ref="A1:AA66"/>
  <sheetViews>
    <sheetView topLeftCell="A10" zoomScale="60" zoomScaleNormal="60" workbookViewId="0">
      <selection activeCell="B29" sqref="B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878</v>
      </c>
      <c r="F1" s="2"/>
      <c r="G1" s="2"/>
      <c r="H1" s="2"/>
      <c r="I1" s="2"/>
    </row>
    <row r="2" spans="1:25" ht="19.5" customHeight="1">
      <c r="E2" s="2" t="s">
        <v>879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>
      <c r="A6" s="159"/>
      <c r="B6" s="159"/>
      <c r="C6" s="156"/>
      <c r="D6" s="4" t="s">
        <v>885</v>
      </c>
      <c r="E6" s="4" t="s">
        <v>869</v>
      </c>
      <c r="F6" s="156"/>
      <c r="G6" s="4" t="s">
        <v>885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59"/>
      <c r="B10" s="159"/>
      <c r="C10" s="156"/>
      <c r="D10" s="4" t="s">
        <v>886</v>
      </c>
      <c r="E10" s="4" t="s">
        <v>870</v>
      </c>
      <c r="F10" s="156"/>
      <c r="G10" s="4" t="s">
        <v>886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850</v>
      </c>
      <c r="D13" s="41">
        <v>180142.15</v>
      </c>
      <c r="E13" s="41">
        <v>250718.5</v>
      </c>
      <c r="F13" s="45">
        <f>(D13-E13)/E13</f>
        <v>-0.28149637940558836</v>
      </c>
      <c r="G13" s="41">
        <v>22265</v>
      </c>
      <c r="H13" s="39">
        <v>172</v>
      </c>
      <c r="I13" s="39">
        <f>G13/H13</f>
        <v>129.44767441860466</v>
      </c>
      <c r="J13" s="39">
        <v>24</v>
      </c>
      <c r="K13" s="39">
        <v>5</v>
      </c>
      <c r="L13" s="41">
        <v>2026654.28</v>
      </c>
      <c r="M13" s="41">
        <v>270856</v>
      </c>
      <c r="N13" s="78">
        <v>44911</v>
      </c>
      <c r="O13" s="91" t="s">
        <v>921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customFormat="1" ht="25.35" customHeight="1">
      <c r="A14" s="35">
        <v>2</v>
      </c>
      <c r="B14" s="35">
        <v>2</v>
      </c>
      <c r="C14" s="28" t="s">
        <v>863</v>
      </c>
      <c r="D14" s="41">
        <v>90259.28</v>
      </c>
      <c r="E14" s="41">
        <v>125593.44</v>
      </c>
      <c r="F14" s="45">
        <f>(D14-E14)/E14</f>
        <v>-0.28133762400329193</v>
      </c>
      <c r="G14" s="41">
        <v>12631</v>
      </c>
      <c r="H14" s="39">
        <v>122</v>
      </c>
      <c r="I14" s="39">
        <f>G14/H14</f>
        <v>103.5327868852459</v>
      </c>
      <c r="J14" s="39">
        <v>9</v>
      </c>
      <c r="K14" s="39">
        <v>3</v>
      </c>
      <c r="L14" s="41">
        <v>558690.75</v>
      </c>
      <c r="M14" s="41">
        <v>82750</v>
      </c>
      <c r="N14" s="78">
        <v>44925</v>
      </c>
      <c r="O14" s="36" t="s">
        <v>314</v>
      </c>
      <c r="P14" s="79"/>
      <c r="Q14" s="80"/>
      <c r="R14" s="84"/>
      <c r="S14" s="80"/>
      <c r="T14" s="83"/>
      <c r="U14" s="80"/>
      <c r="V14" s="80"/>
      <c r="W14" s="84"/>
      <c r="X14" s="83"/>
      <c r="Y14" s="83"/>
    </row>
    <row r="15" spans="1:25" s="97" customFormat="1" ht="25.35" customHeight="1">
      <c r="A15" s="35">
        <v>3</v>
      </c>
      <c r="B15" s="86">
        <v>3</v>
      </c>
      <c r="C15" s="87" t="s">
        <v>836</v>
      </c>
      <c r="D15" s="88">
        <v>83076.67</v>
      </c>
      <c r="E15" s="88">
        <v>97764.3</v>
      </c>
      <c r="F15" s="98">
        <f>(D15-E15)/E15</f>
        <v>-0.15023510627089853</v>
      </c>
      <c r="G15" s="88">
        <v>14333</v>
      </c>
      <c r="H15" s="89">
        <v>129</v>
      </c>
      <c r="I15" s="89">
        <f>G15/H15</f>
        <v>111.10852713178295</v>
      </c>
      <c r="J15" s="89">
        <v>23</v>
      </c>
      <c r="K15" s="89">
        <v>4</v>
      </c>
      <c r="L15" s="41">
        <v>641431.62</v>
      </c>
      <c r="M15" s="41">
        <v>120354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35">
        <v>4</v>
      </c>
      <c r="B16" s="35" t="s">
        <v>34</v>
      </c>
      <c r="C16" s="28" t="s">
        <v>884</v>
      </c>
      <c r="D16" s="41">
        <v>32768.74</v>
      </c>
      <c r="E16" s="41" t="s">
        <v>36</v>
      </c>
      <c r="F16" s="45" t="s">
        <v>36</v>
      </c>
      <c r="G16" s="41">
        <v>4651</v>
      </c>
      <c r="H16" s="39">
        <v>70</v>
      </c>
      <c r="I16" s="39">
        <f>G16/H16</f>
        <v>66.442857142857136</v>
      </c>
      <c r="J16" s="39">
        <v>13</v>
      </c>
      <c r="K16" s="39">
        <v>1</v>
      </c>
      <c r="L16" s="41">
        <v>33783.050000000003</v>
      </c>
      <c r="M16" s="41">
        <v>4813</v>
      </c>
      <c r="N16" s="78" t="s">
        <v>883</v>
      </c>
      <c r="O16" s="91" t="s">
        <v>918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customFormat="1" ht="25.35" customHeight="1">
      <c r="A17" s="35">
        <v>5</v>
      </c>
      <c r="B17" s="35" t="s">
        <v>34</v>
      </c>
      <c r="C17" s="28" t="s">
        <v>882</v>
      </c>
      <c r="D17" s="41">
        <v>30620.37</v>
      </c>
      <c r="E17" s="41" t="s">
        <v>36</v>
      </c>
      <c r="F17" s="45" t="s">
        <v>36</v>
      </c>
      <c r="G17" s="41">
        <v>4320</v>
      </c>
      <c r="H17" s="39">
        <v>72</v>
      </c>
      <c r="I17" s="39">
        <f>G17/H17</f>
        <v>60</v>
      </c>
      <c r="J17" s="39">
        <v>13</v>
      </c>
      <c r="K17" s="39">
        <v>1</v>
      </c>
      <c r="L17" s="41">
        <v>34204.53</v>
      </c>
      <c r="M17" s="41">
        <v>4799</v>
      </c>
      <c r="N17" s="78" t="s">
        <v>883</v>
      </c>
      <c r="O17" s="36" t="s">
        <v>48</v>
      </c>
      <c r="P17" s="79"/>
      <c r="Q17" s="80"/>
      <c r="R17" s="84"/>
      <c r="S17" s="80"/>
      <c r="T17" s="83"/>
      <c r="U17" s="80"/>
      <c r="V17" s="80"/>
      <c r="W17" s="84"/>
      <c r="X17" s="83"/>
      <c r="Y17" s="83"/>
    </row>
    <row r="18" spans="1:27" customFormat="1" ht="25.35" customHeight="1">
      <c r="A18" s="35">
        <v>6</v>
      </c>
      <c r="B18" s="86" t="s">
        <v>34</v>
      </c>
      <c r="C18" s="87" t="s">
        <v>880</v>
      </c>
      <c r="D18" s="88">
        <v>22064</v>
      </c>
      <c r="E18" s="89" t="s">
        <v>36</v>
      </c>
      <c r="F18" s="89" t="s">
        <v>36</v>
      </c>
      <c r="G18" s="88">
        <v>4465</v>
      </c>
      <c r="H18" s="89" t="s">
        <v>36</v>
      </c>
      <c r="I18" s="89" t="s">
        <v>36</v>
      </c>
      <c r="J18" s="89">
        <v>17</v>
      </c>
      <c r="K18" s="89">
        <v>1</v>
      </c>
      <c r="L18" s="41">
        <v>22064</v>
      </c>
      <c r="M18" s="41">
        <v>4465</v>
      </c>
      <c r="N18" s="90">
        <v>44939</v>
      </c>
      <c r="O18" s="91" t="s">
        <v>65</v>
      </c>
      <c r="P18" s="79"/>
      <c r="Q18" s="80"/>
      <c r="R18" s="84"/>
      <c r="S18" s="80"/>
      <c r="T18" s="83"/>
      <c r="U18" s="80"/>
      <c r="V18" s="80"/>
      <c r="W18" s="84"/>
      <c r="X18" s="83"/>
      <c r="Y18" s="83"/>
    </row>
    <row r="19" spans="1:27" customFormat="1" ht="25.35" customHeight="1">
      <c r="A19" s="35">
        <v>7</v>
      </c>
      <c r="B19" s="35">
        <v>4</v>
      </c>
      <c r="C19" s="28" t="s">
        <v>865</v>
      </c>
      <c r="D19" s="39">
        <v>16226.4</v>
      </c>
      <c r="E19" s="39">
        <v>28077.23</v>
      </c>
      <c r="F19" s="45">
        <f>(D19-E19)/E19</f>
        <v>-0.42207974219679079</v>
      </c>
      <c r="G19" s="41">
        <v>3057</v>
      </c>
      <c r="H19" s="39">
        <v>52</v>
      </c>
      <c r="I19" s="39">
        <f>G19/H19</f>
        <v>58.78846153846154</v>
      </c>
      <c r="J19" s="39">
        <v>15</v>
      </c>
      <c r="K19" s="39">
        <v>3</v>
      </c>
      <c r="L19" s="41">
        <v>110203.17</v>
      </c>
      <c r="M19" s="41">
        <v>22264</v>
      </c>
      <c r="N19" s="78">
        <v>44925</v>
      </c>
      <c r="O19" s="36" t="s">
        <v>876</v>
      </c>
      <c r="P19" s="79"/>
      <c r="Q19" s="80"/>
      <c r="R19" s="84"/>
      <c r="S19" s="80"/>
      <c r="T19" s="83"/>
      <c r="U19" s="80"/>
      <c r="V19" s="80"/>
      <c r="W19" s="84"/>
      <c r="X19" s="83"/>
      <c r="Y19" s="83"/>
    </row>
    <row r="20" spans="1:27" customFormat="1" ht="25.35" customHeight="1">
      <c r="A20" s="35">
        <v>8</v>
      </c>
      <c r="B20" s="35">
        <v>5</v>
      </c>
      <c r="C20" s="28" t="s">
        <v>873</v>
      </c>
      <c r="D20" s="41">
        <v>14065.11</v>
      </c>
      <c r="E20" s="39">
        <v>23600.44</v>
      </c>
      <c r="F20" s="45">
        <f>(D20-E20)/E20</f>
        <v>-0.40403187398201046</v>
      </c>
      <c r="G20" s="41">
        <v>2089</v>
      </c>
      <c r="H20" s="39">
        <v>34</v>
      </c>
      <c r="I20" s="39">
        <f>G20/H20</f>
        <v>61.441176470588232</v>
      </c>
      <c r="J20" s="39">
        <v>9</v>
      </c>
      <c r="K20" s="39">
        <v>2</v>
      </c>
      <c r="L20" s="41">
        <v>50849.96</v>
      </c>
      <c r="M20" s="41">
        <v>7656</v>
      </c>
      <c r="N20" s="78" t="s">
        <v>874</v>
      </c>
      <c r="O20" s="36" t="s">
        <v>39</v>
      </c>
      <c r="P20" s="79"/>
      <c r="Q20" s="80"/>
      <c r="R20" s="84"/>
      <c r="S20" s="80"/>
      <c r="T20" s="83"/>
      <c r="U20" s="80"/>
      <c r="V20" s="80"/>
      <c r="W20" s="84"/>
      <c r="X20" s="83"/>
      <c r="Y20" s="83"/>
    </row>
    <row r="21" spans="1:27" customFormat="1" ht="25.35" customHeight="1">
      <c r="A21" s="35">
        <v>9</v>
      </c>
      <c r="B21" s="35">
        <v>6</v>
      </c>
      <c r="C21" s="28" t="s">
        <v>855</v>
      </c>
      <c r="D21" s="41">
        <v>9255.56</v>
      </c>
      <c r="E21" s="41">
        <v>15236.75</v>
      </c>
      <c r="F21" s="45">
        <f>(D21-E21)/E21</f>
        <v>-0.39255024857663218</v>
      </c>
      <c r="G21" s="41">
        <v>1371</v>
      </c>
      <c r="H21" s="39">
        <v>20</v>
      </c>
      <c r="I21" s="39">
        <f>G21/H21</f>
        <v>68.55</v>
      </c>
      <c r="J21" s="39">
        <v>8</v>
      </c>
      <c r="K21" s="39">
        <v>4</v>
      </c>
      <c r="L21" s="41">
        <v>153050.44</v>
      </c>
      <c r="M21" s="41">
        <v>23724</v>
      </c>
      <c r="N21" s="78">
        <v>44916</v>
      </c>
      <c r="O21" s="36" t="s">
        <v>39</v>
      </c>
      <c r="P21" s="79"/>
      <c r="Q21" s="80"/>
      <c r="R21" s="84"/>
      <c r="S21" s="80"/>
      <c r="T21" s="83"/>
      <c r="U21" s="80"/>
      <c r="V21" s="80"/>
      <c r="W21" s="84"/>
      <c r="X21" s="83"/>
      <c r="Y21" s="83"/>
    </row>
    <row r="22" spans="1:27" customFormat="1" ht="25.35" customHeight="1">
      <c r="A22" s="35">
        <v>10</v>
      </c>
      <c r="B22" s="35">
        <v>7</v>
      </c>
      <c r="C22" s="28" t="s">
        <v>875</v>
      </c>
      <c r="D22" s="41">
        <v>7218.44</v>
      </c>
      <c r="E22" s="39">
        <v>11840.52</v>
      </c>
      <c r="F22" s="45">
        <f>(D22-E22)/E22</f>
        <v>-0.39036123413498736</v>
      </c>
      <c r="G22" s="41">
        <v>1033</v>
      </c>
      <c r="H22" s="39">
        <v>20</v>
      </c>
      <c r="I22" s="39">
        <f>G22/H22</f>
        <v>51.65</v>
      </c>
      <c r="J22" s="39">
        <v>8</v>
      </c>
      <c r="K22" s="39">
        <v>2</v>
      </c>
      <c r="L22" s="41">
        <v>23473.63</v>
      </c>
      <c r="M22" s="41">
        <v>3675</v>
      </c>
      <c r="N22" s="78" t="s">
        <v>874</v>
      </c>
      <c r="O22" s="36" t="s">
        <v>876</v>
      </c>
      <c r="P22" s="79"/>
      <c r="Q22" s="80"/>
      <c r="R22" s="84"/>
      <c r="S22" s="80"/>
      <c r="T22" s="83"/>
      <c r="U22" s="80"/>
      <c r="V22" s="80"/>
      <c r="W22" s="84"/>
      <c r="X22" s="83"/>
      <c r="Y22" s="83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485696.72</v>
      </c>
      <c r="E23" s="108">
        <v>562553.07999999996</v>
      </c>
      <c r="F23" s="109">
        <f>(D23-E23)/E23</f>
        <v>-0.13662063675840153</v>
      </c>
      <c r="G23" s="108">
        <f>SUM(G13:G22)</f>
        <v>70215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customFormat="1" ht="25.35" customHeight="1">
      <c r="A25" s="35">
        <v>11</v>
      </c>
      <c r="B25" s="35" t="s">
        <v>34</v>
      </c>
      <c r="C25" s="28" t="s">
        <v>887</v>
      </c>
      <c r="D25" s="41">
        <v>3737.7</v>
      </c>
      <c r="E25" s="41" t="s">
        <v>36</v>
      </c>
      <c r="F25" s="45" t="s">
        <v>36</v>
      </c>
      <c r="G25" s="41">
        <v>592</v>
      </c>
      <c r="H25" s="39">
        <v>12</v>
      </c>
      <c r="I25" s="39">
        <f t="shared" ref="I25:I34" si="0">G25/H25</f>
        <v>49.333333333333336</v>
      </c>
      <c r="J25" s="39">
        <v>5</v>
      </c>
      <c r="K25" s="39">
        <v>1</v>
      </c>
      <c r="L25" s="41">
        <v>4156.1400000000003</v>
      </c>
      <c r="M25" s="41">
        <v>649</v>
      </c>
      <c r="N25" s="78" t="s">
        <v>883</v>
      </c>
      <c r="O25" s="36" t="s">
        <v>81</v>
      </c>
      <c r="P25" s="79"/>
      <c r="Q25" s="80"/>
      <c r="R25" s="84"/>
      <c r="S25" s="80"/>
      <c r="T25" s="83"/>
      <c r="U25" s="80"/>
      <c r="V25" s="80"/>
      <c r="W25" s="84"/>
      <c r="X25" s="83"/>
      <c r="Y25" s="83"/>
    </row>
    <row r="26" spans="1:27" customFormat="1" ht="25.35" customHeight="1">
      <c r="A26" s="35">
        <v>12</v>
      </c>
      <c r="B26" s="35" t="s">
        <v>34</v>
      </c>
      <c r="C26" s="28" t="s">
        <v>881</v>
      </c>
      <c r="D26" s="41">
        <v>2860.25</v>
      </c>
      <c r="E26" s="41" t="s">
        <v>36</v>
      </c>
      <c r="F26" s="45" t="s">
        <v>36</v>
      </c>
      <c r="G26" s="41">
        <v>515</v>
      </c>
      <c r="H26" s="39">
        <v>14</v>
      </c>
      <c r="I26" s="39">
        <f t="shared" si="0"/>
        <v>36.785714285714285</v>
      </c>
      <c r="J26" s="39">
        <v>7</v>
      </c>
      <c r="K26" s="39">
        <v>1</v>
      </c>
      <c r="L26" s="41">
        <v>2860.25</v>
      </c>
      <c r="M26" s="41">
        <v>515</v>
      </c>
      <c r="N26" s="78">
        <v>44939</v>
      </c>
      <c r="O26" s="36" t="s">
        <v>119</v>
      </c>
      <c r="P26" s="79"/>
      <c r="Q26" s="80"/>
      <c r="R26" s="84"/>
      <c r="S26" s="80"/>
      <c r="T26" s="83"/>
      <c r="U26" s="80"/>
      <c r="V26" s="80"/>
      <c r="W26" s="84"/>
      <c r="X26" s="83"/>
      <c r="Y26" s="83"/>
    </row>
    <row r="27" spans="1:27" customFormat="1" ht="25.35" customHeight="1">
      <c r="A27" s="35">
        <v>13</v>
      </c>
      <c r="B27" s="35">
        <v>9</v>
      </c>
      <c r="C27" s="28" t="s">
        <v>753</v>
      </c>
      <c r="D27" s="41">
        <v>2613.1999999999998</v>
      </c>
      <c r="E27" s="41">
        <v>2626.9</v>
      </c>
      <c r="F27" s="45">
        <f t="shared" ref="F27:F37" si="1">(D27-E27)/E27</f>
        <v>-5.2152727549584195E-3</v>
      </c>
      <c r="G27" s="41">
        <v>395</v>
      </c>
      <c r="H27" s="39">
        <v>8</v>
      </c>
      <c r="I27" s="39">
        <f t="shared" si="0"/>
        <v>49.375</v>
      </c>
      <c r="J27" s="39">
        <v>5</v>
      </c>
      <c r="K27" s="39">
        <v>14</v>
      </c>
      <c r="L27" s="41">
        <v>998244.49000000022</v>
      </c>
      <c r="M27" s="41">
        <v>143163</v>
      </c>
      <c r="N27" s="78">
        <v>44848</v>
      </c>
      <c r="O27" s="36" t="s">
        <v>754</v>
      </c>
      <c r="P27" s="79"/>
      <c r="Q27" s="80"/>
      <c r="R27" s="84"/>
      <c r="S27" s="80"/>
      <c r="T27" s="83"/>
      <c r="U27" s="80"/>
      <c r="V27" s="80"/>
      <c r="W27" s="84"/>
      <c r="X27" s="83"/>
      <c r="Y27" s="83"/>
    </row>
    <row r="28" spans="1:27" customFormat="1" ht="25.35" customHeight="1">
      <c r="A28" s="35">
        <v>14</v>
      </c>
      <c r="B28" s="35">
        <v>13</v>
      </c>
      <c r="C28" s="28" t="s">
        <v>759</v>
      </c>
      <c r="D28" s="41">
        <v>2299.9000000000233</v>
      </c>
      <c r="E28" s="41">
        <v>1216.6000000000058</v>
      </c>
      <c r="F28" s="45">
        <f t="shared" si="1"/>
        <v>0.89043235245767904</v>
      </c>
      <c r="G28" s="41">
        <v>386</v>
      </c>
      <c r="H28" s="39">
        <v>4</v>
      </c>
      <c r="I28" s="39">
        <f t="shared" si="0"/>
        <v>96.5</v>
      </c>
      <c r="J28" s="39">
        <v>3</v>
      </c>
      <c r="K28" s="39">
        <v>12</v>
      </c>
      <c r="L28" s="41">
        <v>193867.7</v>
      </c>
      <c r="M28" s="41">
        <v>30926</v>
      </c>
      <c r="N28" s="78">
        <v>44855</v>
      </c>
      <c r="O28" s="36" t="s">
        <v>119</v>
      </c>
      <c r="P28" s="79"/>
      <c r="Q28" s="80"/>
      <c r="R28" s="84"/>
      <c r="S28" s="80"/>
      <c r="T28" s="83"/>
      <c r="U28" s="80"/>
      <c r="V28" s="80"/>
      <c r="W28" s="84"/>
      <c r="X28" s="83"/>
      <c r="Y28" s="83"/>
    </row>
    <row r="29" spans="1:27" customFormat="1" ht="25.35" customHeight="1">
      <c r="A29" s="35">
        <v>15</v>
      </c>
      <c r="B29" s="35" t="s">
        <v>34</v>
      </c>
      <c r="C29" s="87" t="s">
        <v>888</v>
      </c>
      <c r="D29" s="88">
        <v>1599.52</v>
      </c>
      <c r="E29" s="88" t="s">
        <v>36</v>
      </c>
      <c r="F29" s="88" t="s">
        <v>36</v>
      </c>
      <c r="G29" s="88">
        <v>295</v>
      </c>
      <c r="H29" s="89">
        <v>25</v>
      </c>
      <c r="I29" s="89">
        <f t="shared" ref="I29" si="2">G29/H29</f>
        <v>11.8</v>
      </c>
      <c r="J29" s="89">
        <v>15</v>
      </c>
      <c r="K29" s="89">
        <v>1</v>
      </c>
      <c r="L29" s="88">
        <v>1599.52</v>
      </c>
      <c r="M29" s="88">
        <v>295</v>
      </c>
      <c r="N29" s="90" t="s">
        <v>883</v>
      </c>
      <c r="O29" s="91" t="s">
        <v>267</v>
      </c>
      <c r="P29" s="79"/>
      <c r="Q29" s="80"/>
      <c r="R29" s="84"/>
      <c r="S29" s="80"/>
      <c r="T29" s="83"/>
      <c r="U29" s="80"/>
      <c r="V29" s="80"/>
      <c r="W29" s="84"/>
      <c r="X29" s="83"/>
      <c r="Y29" s="83"/>
    </row>
    <row r="30" spans="1:27" customFormat="1" ht="25.35" customHeight="1">
      <c r="A30" s="35">
        <v>16</v>
      </c>
      <c r="B30" s="35">
        <v>10</v>
      </c>
      <c r="C30" s="87" t="s">
        <v>803</v>
      </c>
      <c r="D30" s="88">
        <v>1476.9</v>
      </c>
      <c r="E30" s="88">
        <v>2220.67</v>
      </c>
      <c r="F30" s="88">
        <f t="shared" si="1"/>
        <v>-0.3349304489185696</v>
      </c>
      <c r="G30" s="88">
        <v>205</v>
      </c>
      <c r="H30" s="89">
        <v>4</v>
      </c>
      <c r="I30" s="89">
        <f t="shared" si="0"/>
        <v>51.25</v>
      </c>
      <c r="J30" s="89">
        <v>2</v>
      </c>
      <c r="K30" s="89">
        <v>9</v>
      </c>
      <c r="L30" s="88">
        <v>105748.3</v>
      </c>
      <c r="M30" s="88">
        <v>16823</v>
      </c>
      <c r="N30" s="90">
        <v>44883</v>
      </c>
      <c r="O30" s="91" t="s">
        <v>41</v>
      </c>
      <c r="P30" s="79"/>
      <c r="Q30" s="80"/>
      <c r="R30" s="84"/>
      <c r="S30" s="80"/>
      <c r="T30" s="83"/>
      <c r="U30" s="80"/>
      <c r="V30" s="80"/>
      <c r="W30" s="84"/>
      <c r="X30" s="83"/>
      <c r="Y30" s="83"/>
    </row>
    <row r="31" spans="1:27" customFormat="1" ht="25.35" customHeight="1">
      <c r="A31" s="35">
        <v>17</v>
      </c>
      <c r="B31" s="35">
        <v>14</v>
      </c>
      <c r="C31" s="28" t="s">
        <v>815</v>
      </c>
      <c r="D31" s="41">
        <v>923.32</v>
      </c>
      <c r="E31" s="41">
        <v>888.42</v>
      </c>
      <c r="F31" s="45">
        <f t="shared" si="1"/>
        <v>3.928322189955212E-2</v>
      </c>
      <c r="G31" s="41">
        <v>197</v>
      </c>
      <c r="H31" s="39">
        <v>2</v>
      </c>
      <c r="I31" s="39">
        <f t="shared" si="0"/>
        <v>98.5</v>
      </c>
      <c r="J31" s="39">
        <v>1</v>
      </c>
      <c r="K31" s="39">
        <v>8</v>
      </c>
      <c r="L31" s="41">
        <v>134324.04999999999</v>
      </c>
      <c r="M31" s="41">
        <v>26028</v>
      </c>
      <c r="N31" s="78">
        <v>44890</v>
      </c>
      <c r="O31" s="91" t="s">
        <v>921</v>
      </c>
      <c r="P31" s="79"/>
      <c r="Q31" s="80"/>
      <c r="R31" s="84"/>
      <c r="S31" s="80"/>
      <c r="T31" s="83"/>
      <c r="U31" s="80"/>
      <c r="V31" s="80"/>
      <c r="W31" s="84"/>
      <c r="X31" s="83"/>
      <c r="Y31" s="83"/>
    </row>
    <row r="32" spans="1:27" customFormat="1" ht="25.35" customHeight="1">
      <c r="A32" s="35">
        <v>18</v>
      </c>
      <c r="B32" s="35">
        <v>8</v>
      </c>
      <c r="C32" s="28" t="s">
        <v>877</v>
      </c>
      <c r="D32" s="41">
        <v>667</v>
      </c>
      <c r="E32" s="39">
        <v>4874.33</v>
      </c>
      <c r="F32" s="45">
        <f t="shared" si="1"/>
        <v>-0.86316068054481332</v>
      </c>
      <c r="G32" s="41">
        <v>122</v>
      </c>
      <c r="H32" s="39">
        <v>4</v>
      </c>
      <c r="I32" s="39">
        <f t="shared" si="0"/>
        <v>30.5</v>
      </c>
      <c r="J32" s="39">
        <v>2</v>
      </c>
      <c r="K32" s="39">
        <v>2</v>
      </c>
      <c r="L32" s="41">
        <v>6814.33</v>
      </c>
      <c r="M32" s="41">
        <v>1186</v>
      </c>
      <c r="N32" s="78">
        <v>44932</v>
      </c>
      <c r="O32" s="36" t="s">
        <v>119</v>
      </c>
      <c r="P32" s="79"/>
      <c r="Q32" s="80"/>
      <c r="R32" s="84"/>
      <c r="S32" s="80"/>
      <c r="T32" s="83"/>
      <c r="U32" s="80"/>
      <c r="V32" s="80"/>
      <c r="W32" s="84"/>
      <c r="X32" s="83"/>
      <c r="Y32" s="83"/>
    </row>
    <row r="33" spans="1:27" customFormat="1" ht="25.35" customHeight="1">
      <c r="A33" s="35">
        <v>19</v>
      </c>
      <c r="B33" s="35">
        <v>15</v>
      </c>
      <c r="C33" s="28" t="s">
        <v>872</v>
      </c>
      <c r="D33" s="41">
        <v>659.4</v>
      </c>
      <c r="E33" s="39">
        <v>825.3</v>
      </c>
      <c r="F33" s="45">
        <f t="shared" si="1"/>
        <v>-0.2010178117048346</v>
      </c>
      <c r="G33" s="41">
        <v>114</v>
      </c>
      <c r="H33" s="39">
        <v>3</v>
      </c>
      <c r="I33" s="39">
        <f t="shared" si="0"/>
        <v>38</v>
      </c>
      <c r="J33" s="39">
        <v>3</v>
      </c>
      <c r="K33" s="39">
        <v>2</v>
      </c>
      <c r="L33" s="41">
        <v>1889.7</v>
      </c>
      <c r="M33" s="41">
        <v>333</v>
      </c>
      <c r="N33" s="78">
        <v>44932</v>
      </c>
      <c r="O33" s="36" t="s">
        <v>482</v>
      </c>
      <c r="P33" s="79"/>
      <c r="Q33" s="80"/>
      <c r="R33" s="84"/>
      <c r="S33" s="80"/>
      <c r="T33" s="83"/>
      <c r="U33" s="80"/>
      <c r="V33" s="80"/>
      <c r="W33" s="84"/>
      <c r="X33" s="83"/>
      <c r="Y33" s="83"/>
    </row>
    <row r="34" spans="1:27" customFormat="1" ht="25.35" customHeight="1">
      <c r="A34" s="35">
        <v>20</v>
      </c>
      <c r="B34" s="35">
        <v>12</v>
      </c>
      <c r="C34" s="28" t="s">
        <v>849</v>
      </c>
      <c r="D34" s="41">
        <v>629.73</v>
      </c>
      <c r="E34" s="41">
        <v>1423.06</v>
      </c>
      <c r="F34" s="45">
        <f t="shared" si="1"/>
        <v>-0.55748176464801202</v>
      </c>
      <c r="G34" s="41">
        <v>104</v>
      </c>
      <c r="H34" s="39">
        <v>5</v>
      </c>
      <c r="I34" s="39">
        <f t="shared" si="0"/>
        <v>20.8</v>
      </c>
      <c r="J34" s="39">
        <v>2</v>
      </c>
      <c r="K34" s="39">
        <v>5</v>
      </c>
      <c r="L34" s="41">
        <v>12799.839999999998</v>
      </c>
      <c r="M34" s="41">
        <v>2175</v>
      </c>
      <c r="N34" s="78">
        <v>44911</v>
      </c>
      <c r="O34" s="36" t="s">
        <v>799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503163.64000000007</v>
      </c>
      <c r="E35" s="108">
        <v>569922.66</v>
      </c>
      <c r="F35" s="109">
        <f>(D35-E35)/E35</f>
        <v>-0.11713698135813719</v>
      </c>
      <c r="G35" s="108">
        <f ca="1">SUM(G23:G37)</f>
        <v>72913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customFormat="1" ht="25.35" customHeight="1">
      <c r="A37" s="35">
        <v>21</v>
      </c>
      <c r="B37" s="59">
        <v>17</v>
      </c>
      <c r="C37" s="28" t="s">
        <v>808</v>
      </c>
      <c r="D37" s="41">
        <v>364</v>
      </c>
      <c r="E37" s="41">
        <v>433</v>
      </c>
      <c r="F37" s="45">
        <f t="shared" si="1"/>
        <v>-0.15935334872979215</v>
      </c>
      <c r="G37" s="41">
        <v>68</v>
      </c>
      <c r="H37" s="39" t="s">
        <v>36</v>
      </c>
      <c r="I37" s="39" t="s">
        <v>36</v>
      </c>
      <c r="J37" s="39">
        <v>2</v>
      </c>
      <c r="K37" s="39">
        <v>8</v>
      </c>
      <c r="L37" s="41">
        <v>9945</v>
      </c>
      <c r="M37" s="41">
        <v>1900</v>
      </c>
      <c r="N37" s="78">
        <v>44890</v>
      </c>
      <c r="O37" s="36" t="s">
        <v>65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customFormat="1" ht="25.35" customHeight="1">
      <c r="A38" s="35">
        <v>22</v>
      </c>
      <c r="B38" s="35">
        <v>16</v>
      </c>
      <c r="C38" s="28" t="s">
        <v>845</v>
      </c>
      <c r="D38" s="41">
        <v>318.7</v>
      </c>
      <c r="E38" s="41">
        <v>544</v>
      </c>
      <c r="F38" s="45">
        <f>(D38-E38)/E38</f>
        <v>-0.41415441176470591</v>
      </c>
      <c r="G38" s="41">
        <v>50</v>
      </c>
      <c r="H38" s="39">
        <v>3</v>
      </c>
      <c r="I38" s="39">
        <f>G38/H38</f>
        <v>16.666666666666668</v>
      </c>
      <c r="J38" s="39">
        <v>2</v>
      </c>
      <c r="K38" s="39">
        <v>7</v>
      </c>
      <c r="L38" s="41">
        <v>8449.7000000000007</v>
      </c>
      <c r="M38" s="41">
        <v>1517</v>
      </c>
      <c r="N38" s="78">
        <v>44897</v>
      </c>
      <c r="O38" s="36" t="s">
        <v>482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41" t="s">
        <v>36</v>
      </c>
      <c r="C39" s="28" t="s">
        <v>798</v>
      </c>
      <c r="D39" s="41">
        <v>298.35000000000002</v>
      </c>
      <c r="E39" s="41" t="s">
        <v>36</v>
      </c>
      <c r="F39" s="45" t="s">
        <v>36</v>
      </c>
      <c r="G39" s="41">
        <v>49</v>
      </c>
      <c r="H39" s="39">
        <v>2</v>
      </c>
      <c r="I39" s="39">
        <f>G39/H39</f>
        <v>24.5</v>
      </c>
      <c r="J39" s="39">
        <v>1</v>
      </c>
      <c r="K39" s="39" t="s">
        <v>36</v>
      </c>
      <c r="L39" s="41">
        <v>21065.41</v>
      </c>
      <c r="M39" s="41">
        <v>3967</v>
      </c>
      <c r="N39" s="78">
        <v>44883</v>
      </c>
      <c r="O39" s="36" t="s">
        <v>799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35">
        <v>24</v>
      </c>
      <c r="B40" s="41" t="s">
        <v>36</v>
      </c>
      <c r="C40" s="28" t="s">
        <v>826</v>
      </c>
      <c r="D40" s="41">
        <v>213.05</v>
      </c>
      <c r="E40" s="41" t="s">
        <v>36</v>
      </c>
      <c r="F40" s="45" t="s">
        <v>36</v>
      </c>
      <c r="G40" s="41">
        <v>37</v>
      </c>
      <c r="H40" s="39">
        <v>2</v>
      </c>
      <c r="I40" s="39">
        <f>G40/H40</f>
        <v>18.5</v>
      </c>
      <c r="J40" s="39">
        <v>2</v>
      </c>
      <c r="K40" s="39" t="s">
        <v>36</v>
      </c>
      <c r="L40" s="41">
        <v>7112.4800000000005</v>
      </c>
      <c r="M40" s="41">
        <v>1401</v>
      </c>
      <c r="N40" s="78">
        <v>44897</v>
      </c>
      <c r="O40" s="36" t="s">
        <v>119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35">
        <v>25</v>
      </c>
      <c r="B41" s="35">
        <v>20</v>
      </c>
      <c r="C41" s="28" t="s">
        <v>871</v>
      </c>
      <c r="D41" s="41">
        <v>168.5</v>
      </c>
      <c r="E41" s="39">
        <v>167</v>
      </c>
      <c r="F41" s="45">
        <f>(D41-E41)/E41</f>
        <v>8.9820359281437123E-3</v>
      </c>
      <c r="G41" s="41">
        <v>23</v>
      </c>
      <c r="H41" s="39" t="s">
        <v>36</v>
      </c>
      <c r="I41" s="39" t="s">
        <v>36</v>
      </c>
      <c r="J41" s="39">
        <v>1</v>
      </c>
      <c r="K41" s="39" t="s">
        <v>36</v>
      </c>
      <c r="L41" s="41">
        <v>21335</v>
      </c>
      <c r="M41" s="41">
        <v>3527</v>
      </c>
      <c r="N41" s="78">
        <v>44603</v>
      </c>
      <c r="O41" s="36" t="s">
        <v>65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35">
        <v>26</v>
      </c>
      <c r="B42" s="35">
        <v>19</v>
      </c>
      <c r="C42" s="28" t="s">
        <v>834</v>
      </c>
      <c r="D42" s="41">
        <v>164.7</v>
      </c>
      <c r="E42" s="41">
        <v>172.1</v>
      </c>
      <c r="F42" s="45">
        <f>(D42-E42)/E42</f>
        <v>-4.2998256827425953E-2</v>
      </c>
      <c r="G42" s="39">
        <v>23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20471</v>
      </c>
      <c r="M42" s="39">
        <v>3065</v>
      </c>
      <c r="N42" s="78">
        <v>44904</v>
      </c>
      <c r="O42" s="36" t="s">
        <v>65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25</v>
      </c>
      <c r="C43" s="28" t="s">
        <v>854</v>
      </c>
      <c r="D43" s="41">
        <v>21</v>
      </c>
      <c r="E43" s="41">
        <v>67.7</v>
      </c>
      <c r="F43" s="45">
        <f>(D43-E43)/E43</f>
        <v>-0.68980797636632207</v>
      </c>
      <c r="G43" s="41">
        <v>6</v>
      </c>
      <c r="H43" s="39">
        <v>1</v>
      </c>
      <c r="I43" s="39">
        <f>G43/H43</f>
        <v>6</v>
      </c>
      <c r="J43" s="39">
        <v>1</v>
      </c>
      <c r="K43" s="39">
        <v>4</v>
      </c>
      <c r="L43" s="41">
        <v>1017.5</v>
      </c>
      <c r="M43" s="41">
        <v>203</v>
      </c>
      <c r="N43" s="78">
        <v>44918</v>
      </c>
      <c r="O43" s="36" t="s">
        <v>81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s="97" customFormat="1" ht="25.35" customHeight="1">
      <c r="A44" s="86"/>
      <c r="B44" s="86"/>
      <c r="C44" s="117" t="s">
        <v>205</v>
      </c>
      <c r="D44" s="108">
        <f>SUM(D35:D43)</f>
        <v>504711.94000000006</v>
      </c>
      <c r="E44" s="110">
        <v>570457.68000000005</v>
      </c>
      <c r="F44" s="109">
        <f>(D44-E44)/E44</f>
        <v>-0.1152508631315122</v>
      </c>
      <c r="G44" s="108">
        <f ca="1">SUM(G35:G43)</f>
        <v>73396</v>
      </c>
      <c r="H44" s="89"/>
      <c r="I44" s="89"/>
      <c r="J44" s="89"/>
      <c r="K44" s="89"/>
      <c r="L44" s="88"/>
      <c r="M44" s="88"/>
      <c r="N44" s="90"/>
      <c r="O44" s="91"/>
      <c r="T44" s="96"/>
      <c r="V44" s="106"/>
      <c r="W44" s="93"/>
    </row>
    <row r="45" spans="1:27" ht="25.35" customHeight="1">
      <c r="T45" s="7"/>
      <c r="V45" s="26"/>
      <c r="W45" s="32"/>
    </row>
    <row r="46" spans="1:27" ht="14.1" customHeight="1">
      <c r="T46" s="7"/>
      <c r="V46" s="26"/>
      <c r="W46" s="32"/>
    </row>
    <row r="57" ht="12" customHeight="1"/>
    <row r="66" spans="19:25">
      <c r="S66" s="7"/>
      <c r="Y66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54C9-A47B-4EDA-AACD-F617459F32F7}">
  <sheetPr codeName="Sheet2"/>
  <dimension ref="A1:AA64"/>
  <sheetViews>
    <sheetView topLeftCell="A10" zoomScale="60" zoomScaleNormal="60" workbookViewId="0">
      <selection activeCell="C37" sqref="C37:O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868</v>
      </c>
      <c r="F1" s="2"/>
      <c r="G1" s="2"/>
      <c r="H1" s="2"/>
      <c r="I1" s="2"/>
    </row>
    <row r="2" spans="1:25" ht="19.5" customHeight="1">
      <c r="E2" s="2" t="s">
        <v>867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 ht="21.6">
      <c r="A6" s="159"/>
      <c r="B6" s="159"/>
      <c r="C6" s="156"/>
      <c r="D6" s="4" t="s">
        <v>869</v>
      </c>
      <c r="E6" s="4" t="s">
        <v>860</v>
      </c>
      <c r="F6" s="156"/>
      <c r="G6" s="4" t="s">
        <v>869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59"/>
      <c r="B10" s="159"/>
      <c r="C10" s="156"/>
      <c r="D10" s="4" t="s">
        <v>870</v>
      </c>
      <c r="E10" s="4" t="s">
        <v>862</v>
      </c>
      <c r="F10" s="156"/>
      <c r="G10" s="4" t="s">
        <v>870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250718.5</v>
      </c>
      <c r="E13" s="88">
        <v>217945.68</v>
      </c>
      <c r="F13" s="98">
        <f>(D13-E13)/E13</f>
        <v>0.15037150541364255</v>
      </c>
      <c r="G13" s="88">
        <v>31984</v>
      </c>
      <c r="H13" s="89">
        <v>214</v>
      </c>
      <c r="I13" s="89">
        <f t="shared" ref="I13:I22" si="0">G13/H13</f>
        <v>149.45794392523365</v>
      </c>
      <c r="J13" s="89">
        <v>29</v>
      </c>
      <c r="K13" s="89">
        <v>4</v>
      </c>
      <c r="L13" s="88">
        <v>1750385.39</v>
      </c>
      <c r="M13" s="88">
        <v>235913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118">
        <v>2</v>
      </c>
      <c r="C14" s="87" t="s">
        <v>863</v>
      </c>
      <c r="D14" s="88">
        <v>125593.44</v>
      </c>
      <c r="E14" s="88">
        <v>121941.03</v>
      </c>
      <c r="F14" s="98">
        <f>(D14-E14)/E14</f>
        <v>2.9952264631519052E-2</v>
      </c>
      <c r="G14" s="88">
        <v>17743</v>
      </c>
      <c r="H14" s="89">
        <v>180</v>
      </c>
      <c r="I14" s="89">
        <f t="shared" si="0"/>
        <v>98.572222222222223</v>
      </c>
      <c r="J14" s="89">
        <v>12</v>
      </c>
      <c r="K14" s="89">
        <v>2</v>
      </c>
      <c r="L14" s="88">
        <v>411876.35</v>
      </c>
      <c r="M14" s="88">
        <v>60930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97764.3</v>
      </c>
      <c r="E15" s="88">
        <v>85119.57</v>
      </c>
      <c r="F15" s="98">
        <f>(D15-E15)/E15</f>
        <v>0.14855255965226322</v>
      </c>
      <c r="G15" s="88">
        <v>17569</v>
      </c>
      <c r="H15" s="89">
        <v>169</v>
      </c>
      <c r="I15" s="89">
        <f t="shared" si="0"/>
        <v>103.9585798816568</v>
      </c>
      <c r="J15" s="89">
        <v>26</v>
      </c>
      <c r="K15" s="89">
        <v>3</v>
      </c>
      <c r="L15" s="88">
        <v>536359.98</v>
      </c>
      <c r="M15" s="88">
        <v>101860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118">
        <v>4</v>
      </c>
      <c r="C16" s="87" t="s">
        <v>865</v>
      </c>
      <c r="D16" s="89">
        <v>28077.23</v>
      </c>
      <c r="E16" s="89">
        <v>25045.58</v>
      </c>
      <c r="F16" s="98">
        <f>(D16-E16)/E16</f>
        <v>0.12104531019046065</v>
      </c>
      <c r="G16" s="88">
        <v>5506</v>
      </c>
      <c r="H16" s="89">
        <v>96</v>
      </c>
      <c r="I16" s="89">
        <f t="shared" si="0"/>
        <v>57.354166666666664</v>
      </c>
      <c r="J16" s="89">
        <v>20</v>
      </c>
      <c r="K16" s="89">
        <v>2</v>
      </c>
      <c r="L16" s="88">
        <v>91173.83</v>
      </c>
      <c r="M16" s="88">
        <v>18546</v>
      </c>
      <c r="N16" s="90">
        <v>44925</v>
      </c>
      <c r="O16" s="91" t="s">
        <v>876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873</v>
      </c>
      <c r="D17" s="88">
        <v>23600.44</v>
      </c>
      <c r="E17" s="39" t="s">
        <v>36</v>
      </c>
      <c r="F17" s="39" t="s">
        <v>36</v>
      </c>
      <c r="G17" s="88">
        <v>3438</v>
      </c>
      <c r="H17" s="89">
        <v>58</v>
      </c>
      <c r="I17" s="89">
        <f t="shared" si="0"/>
        <v>59.275862068965516</v>
      </c>
      <c r="J17" s="89">
        <v>16</v>
      </c>
      <c r="K17" s="89">
        <v>1</v>
      </c>
      <c r="L17" s="88">
        <v>28733.87</v>
      </c>
      <c r="M17" s="88">
        <v>4225</v>
      </c>
      <c r="N17" s="90" t="s">
        <v>874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855</v>
      </c>
      <c r="D18" s="88">
        <v>15236.75</v>
      </c>
      <c r="E18" s="88">
        <v>21351.24</v>
      </c>
      <c r="F18" s="98">
        <f>(D18-E18)/E18</f>
        <v>-0.28637634160826264</v>
      </c>
      <c r="G18" s="88">
        <v>2280</v>
      </c>
      <c r="H18" s="89">
        <v>32</v>
      </c>
      <c r="I18" s="89">
        <f t="shared" si="0"/>
        <v>71.25</v>
      </c>
      <c r="J18" s="89">
        <v>13</v>
      </c>
      <c r="K18" s="89">
        <v>3</v>
      </c>
      <c r="L18" s="88">
        <v>137246.31</v>
      </c>
      <c r="M18" s="88">
        <v>21289</v>
      </c>
      <c r="N18" s="90">
        <v>44916</v>
      </c>
      <c r="O18" s="91" t="s">
        <v>39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118" t="s">
        <v>34</v>
      </c>
      <c r="C19" s="87" t="s">
        <v>875</v>
      </c>
      <c r="D19" s="88">
        <v>11840.52</v>
      </c>
      <c r="E19" s="39" t="s">
        <v>36</v>
      </c>
      <c r="F19" s="39" t="s">
        <v>36</v>
      </c>
      <c r="G19" s="88">
        <v>1831</v>
      </c>
      <c r="H19" s="89">
        <v>52</v>
      </c>
      <c r="I19" s="89">
        <f t="shared" si="0"/>
        <v>35.21153846153846</v>
      </c>
      <c r="J19" s="89">
        <v>17</v>
      </c>
      <c r="K19" s="89">
        <v>1</v>
      </c>
      <c r="L19" s="88">
        <v>11840.52</v>
      </c>
      <c r="M19" s="88">
        <v>1831</v>
      </c>
      <c r="N19" s="90" t="s">
        <v>874</v>
      </c>
      <c r="O19" s="91" t="s">
        <v>876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877</v>
      </c>
      <c r="D20" s="88">
        <v>4874.33</v>
      </c>
      <c r="E20" s="39" t="s">
        <v>36</v>
      </c>
      <c r="F20" s="39" t="s">
        <v>36</v>
      </c>
      <c r="G20" s="88">
        <v>841</v>
      </c>
      <c r="H20" s="89">
        <v>16</v>
      </c>
      <c r="I20" s="89">
        <f t="shared" si="0"/>
        <v>52.5625</v>
      </c>
      <c r="J20" s="89">
        <v>7</v>
      </c>
      <c r="K20" s="89">
        <v>1</v>
      </c>
      <c r="L20" s="88">
        <v>4874.33</v>
      </c>
      <c r="M20" s="88">
        <v>841</v>
      </c>
      <c r="N20" s="90">
        <v>44932</v>
      </c>
      <c r="O20" s="91" t="s">
        <v>119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753</v>
      </c>
      <c r="D21" s="88">
        <v>2626.9</v>
      </c>
      <c r="E21" s="88">
        <v>1536.43</v>
      </c>
      <c r="F21" s="98">
        <f>(D21-E21)/E21</f>
        <v>0.70974271525549482</v>
      </c>
      <c r="G21" s="88">
        <v>355</v>
      </c>
      <c r="H21" s="89">
        <v>7</v>
      </c>
      <c r="I21" s="89">
        <f t="shared" si="0"/>
        <v>50.714285714285715</v>
      </c>
      <c r="J21" s="89">
        <v>3</v>
      </c>
      <c r="K21" s="89">
        <v>13</v>
      </c>
      <c r="L21" s="88">
        <v>993909.26000000024</v>
      </c>
      <c r="M21" s="88">
        <v>142497</v>
      </c>
      <c r="N21" s="90">
        <v>44848</v>
      </c>
      <c r="O21" s="91" t="s">
        <v>754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11</v>
      </c>
      <c r="C22" s="87" t="s">
        <v>803</v>
      </c>
      <c r="D22" s="88">
        <v>2220.67</v>
      </c>
      <c r="E22" s="88">
        <v>925.5</v>
      </c>
      <c r="F22" s="98">
        <f>(D22-E22)/E22</f>
        <v>1.3994273365748244</v>
      </c>
      <c r="G22" s="88">
        <v>307</v>
      </c>
      <c r="H22" s="89">
        <v>4</v>
      </c>
      <c r="I22" s="89">
        <f t="shared" si="0"/>
        <v>76.75</v>
      </c>
      <c r="J22" s="89">
        <v>2</v>
      </c>
      <c r="K22" s="89">
        <v>8</v>
      </c>
      <c r="L22" s="88">
        <v>103207.7</v>
      </c>
      <c r="M22" s="88">
        <v>16467</v>
      </c>
      <c r="N22" s="90">
        <v>44883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562553.07999999996</v>
      </c>
      <c r="E23" s="108">
        <v>479770.32</v>
      </c>
      <c r="F23" s="109">
        <f>(D23-E23)/E23</f>
        <v>0.17254664690387672</v>
      </c>
      <c r="G23" s="108">
        <f>SUM(G13:G22)</f>
        <v>81854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835</v>
      </c>
      <c r="D25" s="88">
        <v>1519</v>
      </c>
      <c r="E25" s="88">
        <v>1771</v>
      </c>
      <c r="F25" s="98">
        <f>(D25-E25)/E25</f>
        <v>-0.14229249011857709</v>
      </c>
      <c r="G25" s="88">
        <v>283</v>
      </c>
      <c r="H25" s="89" t="s">
        <v>36</v>
      </c>
      <c r="I25" s="89" t="s">
        <v>36</v>
      </c>
      <c r="J25" s="89">
        <v>5</v>
      </c>
      <c r="K25" s="89">
        <v>4</v>
      </c>
      <c r="L25" s="88">
        <v>45399</v>
      </c>
      <c r="M25" s="89">
        <v>9967</v>
      </c>
      <c r="N25" s="90">
        <v>44911</v>
      </c>
      <c r="O25" s="91" t="s">
        <v>65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9</v>
      </c>
      <c r="C26" s="87" t="s">
        <v>849</v>
      </c>
      <c r="D26" s="88">
        <v>1423.06</v>
      </c>
      <c r="E26" s="88">
        <v>1335.72</v>
      </c>
      <c r="F26" s="98">
        <f>(D26-E26)/E26</f>
        <v>6.538795555954835E-2</v>
      </c>
      <c r="G26" s="88">
        <v>214</v>
      </c>
      <c r="H26" s="89">
        <v>7</v>
      </c>
      <c r="I26" s="89">
        <f>G26/H26</f>
        <v>30.571428571428573</v>
      </c>
      <c r="J26" s="89">
        <v>3</v>
      </c>
      <c r="K26" s="89">
        <v>4</v>
      </c>
      <c r="L26" s="88">
        <v>11267.269999999999</v>
      </c>
      <c r="M26" s="88">
        <v>1858</v>
      </c>
      <c r="N26" s="90">
        <v>44911</v>
      </c>
      <c r="O26" s="91" t="s">
        <v>799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6</v>
      </c>
      <c r="C27" s="87" t="s">
        <v>759</v>
      </c>
      <c r="D27" s="88">
        <v>1216.6000000000058</v>
      </c>
      <c r="E27" s="88">
        <v>2604</v>
      </c>
      <c r="F27" s="98">
        <f>(D27-E27)/E27</f>
        <v>-0.532795698924729</v>
      </c>
      <c r="G27" s="88">
        <v>238</v>
      </c>
      <c r="H27" s="89">
        <v>4</v>
      </c>
      <c r="I27" s="89">
        <f>G27/H27</f>
        <v>59.5</v>
      </c>
      <c r="J27" s="89">
        <v>3</v>
      </c>
      <c r="K27" s="89" t="s">
        <v>36</v>
      </c>
      <c r="L27" s="88">
        <v>190521.9</v>
      </c>
      <c r="M27" s="88">
        <v>30359</v>
      </c>
      <c r="N27" s="90">
        <v>44855</v>
      </c>
      <c r="O27" s="91" t="s">
        <v>119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815</v>
      </c>
      <c r="D28" s="88">
        <v>888.42</v>
      </c>
      <c r="E28" s="88">
        <v>1120.07</v>
      </c>
      <c r="F28" s="98">
        <f>(D28-E28)/E28</f>
        <v>-0.2068174310534163</v>
      </c>
      <c r="G28" s="88">
        <v>186</v>
      </c>
      <c r="H28" s="89">
        <v>6</v>
      </c>
      <c r="I28" s="89">
        <f>G28/H28</f>
        <v>31</v>
      </c>
      <c r="J28" s="89">
        <v>2</v>
      </c>
      <c r="K28" s="89">
        <v>7</v>
      </c>
      <c r="L28" s="88">
        <v>133355.4</v>
      </c>
      <c r="M28" s="88">
        <v>25819</v>
      </c>
      <c r="N28" s="90">
        <v>44890</v>
      </c>
      <c r="O28" s="91" t="s">
        <v>921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2">
      <c r="A29" s="86">
        <v>15</v>
      </c>
      <c r="B29" s="86" t="s">
        <v>34</v>
      </c>
      <c r="C29" s="87" t="s">
        <v>872</v>
      </c>
      <c r="D29" s="88">
        <v>825.3</v>
      </c>
      <c r="E29" s="89" t="s">
        <v>36</v>
      </c>
      <c r="F29" s="89" t="s">
        <v>36</v>
      </c>
      <c r="G29" s="88">
        <v>143</v>
      </c>
      <c r="H29" s="89">
        <v>5</v>
      </c>
      <c r="I29" s="89">
        <f>G29/H29</f>
        <v>28.6</v>
      </c>
      <c r="J29" s="89">
        <v>2</v>
      </c>
      <c r="K29" s="89">
        <v>1</v>
      </c>
      <c r="L29" s="88">
        <v>825.3</v>
      </c>
      <c r="M29" s="88">
        <v>143</v>
      </c>
      <c r="N29" s="90">
        <v>44932</v>
      </c>
      <c r="O29" s="91" t="s">
        <v>482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16</v>
      </c>
      <c r="C30" s="87" t="s">
        <v>845</v>
      </c>
      <c r="D30" s="88">
        <v>544</v>
      </c>
      <c r="E30" s="88">
        <v>256</v>
      </c>
      <c r="F30" s="98">
        <f>(D30-E30)/E30</f>
        <v>1.125</v>
      </c>
      <c r="G30" s="88">
        <v>100</v>
      </c>
      <c r="H30" s="89">
        <v>4</v>
      </c>
      <c r="I30" s="89">
        <f>G30/H30</f>
        <v>25</v>
      </c>
      <c r="J30" s="89">
        <v>3</v>
      </c>
      <c r="K30" s="89">
        <v>6</v>
      </c>
      <c r="L30" s="88">
        <v>7688.8</v>
      </c>
      <c r="M30" s="88">
        <v>1381</v>
      </c>
      <c r="N30" s="90">
        <v>44897</v>
      </c>
      <c r="O30" s="91" t="s">
        <v>482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86">
        <v>17</v>
      </c>
      <c r="C31" s="87" t="s">
        <v>808</v>
      </c>
      <c r="D31" s="88">
        <v>433</v>
      </c>
      <c r="E31" s="88">
        <v>229</v>
      </c>
      <c r="F31" s="98">
        <f>(D31-E31)/E31</f>
        <v>0.89082969432314407</v>
      </c>
      <c r="G31" s="88">
        <v>85</v>
      </c>
      <c r="H31" s="89" t="s">
        <v>36</v>
      </c>
      <c r="I31" s="89" t="s">
        <v>36</v>
      </c>
      <c r="J31" s="89">
        <v>2</v>
      </c>
      <c r="K31" s="89" t="s">
        <v>36</v>
      </c>
      <c r="L31" s="88">
        <v>8504</v>
      </c>
      <c r="M31" s="88">
        <v>1597</v>
      </c>
      <c r="N31" s="90">
        <v>44890</v>
      </c>
      <c r="O31" s="91" t="s">
        <v>65</v>
      </c>
      <c r="P31" s="92"/>
      <c r="Q31" s="93"/>
      <c r="R31" s="99"/>
      <c r="S31" s="93"/>
      <c r="T31" s="96"/>
      <c r="U31" s="93"/>
      <c r="V31" s="93"/>
      <c r="W31" s="99"/>
      <c r="X31" s="96"/>
      <c r="Y31" s="96"/>
    </row>
    <row r="32" spans="1:27" s="97" customFormat="1" ht="25.35" customHeight="1">
      <c r="A32" s="86">
        <v>18</v>
      </c>
      <c r="B32" s="86">
        <v>19</v>
      </c>
      <c r="C32" s="87" t="s">
        <v>800</v>
      </c>
      <c r="D32" s="88">
        <v>181.1</v>
      </c>
      <c r="E32" s="88">
        <v>187.4</v>
      </c>
      <c r="F32" s="98">
        <f>(D32-E32)/E32</f>
        <v>-3.3617929562433355E-2</v>
      </c>
      <c r="G32" s="88">
        <v>42</v>
      </c>
      <c r="H32" s="89">
        <v>2</v>
      </c>
      <c r="I32" s="89">
        <f>G32/H32</f>
        <v>21</v>
      </c>
      <c r="J32" s="89">
        <v>2</v>
      </c>
      <c r="K32" s="89">
        <v>8</v>
      </c>
      <c r="L32" s="88">
        <v>205002.73</v>
      </c>
      <c r="M32" s="88">
        <v>32064</v>
      </c>
      <c r="N32" s="90">
        <v>44883</v>
      </c>
      <c r="O32" s="91" t="s">
        <v>801</v>
      </c>
      <c r="P32" s="92"/>
      <c r="Q32" s="93"/>
      <c r="R32" s="99"/>
      <c r="S32" s="93"/>
      <c r="T32" s="96"/>
      <c r="U32" s="93"/>
      <c r="V32" s="93"/>
      <c r="W32" s="99"/>
      <c r="X32" s="96"/>
      <c r="Y32" s="96"/>
    </row>
    <row r="33" spans="1:27" s="97" customFormat="1" ht="25.35" customHeight="1">
      <c r="A33" s="86">
        <v>19</v>
      </c>
      <c r="B33" s="86">
        <v>13</v>
      </c>
      <c r="C33" s="87" t="s">
        <v>834</v>
      </c>
      <c r="D33" s="88">
        <v>172.1</v>
      </c>
      <c r="E33" s="88">
        <v>647</v>
      </c>
      <c r="F33" s="98">
        <f>(D33-E33)/E33</f>
        <v>-0.7340030911901082</v>
      </c>
      <c r="G33" s="89">
        <v>30</v>
      </c>
      <c r="H33" s="89" t="s">
        <v>36</v>
      </c>
      <c r="I33" s="89" t="s">
        <v>36</v>
      </c>
      <c r="J33" s="89">
        <v>4</v>
      </c>
      <c r="K33" s="89">
        <v>5</v>
      </c>
      <c r="L33" s="88">
        <v>20306</v>
      </c>
      <c r="M33" s="89">
        <v>3042</v>
      </c>
      <c r="N33" s="90">
        <v>44904</v>
      </c>
      <c r="O33" s="91" t="s">
        <v>65</v>
      </c>
      <c r="P33" s="92"/>
      <c r="Q33" s="93"/>
      <c r="R33" s="99"/>
      <c r="S33" s="93"/>
      <c r="T33" s="96"/>
      <c r="U33" s="93"/>
      <c r="V33" s="93"/>
      <c r="W33" s="99"/>
      <c r="X33" s="96"/>
      <c r="Y33" s="96"/>
    </row>
    <row r="34" spans="1:27" s="97" customFormat="1" ht="25.35" customHeight="1">
      <c r="A34" s="86">
        <v>20</v>
      </c>
      <c r="B34" s="119" t="s">
        <v>36</v>
      </c>
      <c r="C34" s="87" t="s">
        <v>871</v>
      </c>
      <c r="D34" s="88">
        <v>167</v>
      </c>
      <c r="E34" s="89" t="s">
        <v>36</v>
      </c>
      <c r="F34" s="89" t="s">
        <v>36</v>
      </c>
      <c r="G34" s="88">
        <v>23</v>
      </c>
      <c r="H34" s="89" t="s">
        <v>36</v>
      </c>
      <c r="I34" s="89" t="s">
        <v>36</v>
      </c>
      <c r="J34" s="89">
        <v>1</v>
      </c>
      <c r="K34" s="89" t="s">
        <v>36</v>
      </c>
      <c r="L34" s="88">
        <v>21059</v>
      </c>
      <c r="M34" s="88">
        <v>3489</v>
      </c>
      <c r="N34" s="90">
        <v>44603</v>
      </c>
      <c r="O34" s="91" t="s">
        <v>65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569922.66</v>
      </c>
      <c r="E35" s="108">
        <v>484073.01999999996</v>
      </c>
      <c r="F35" s="109">
        <f>(D35-E35)/E35</f>
        <v>0.17734853307874932</v>
      </c>
      <c r="G35" s="108">
        <f>SUM(G23:G34)</f>
        <v>83198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9" t="s">
        <v>36</v>
      </c>
      <c r="C37" s="87" t="s">
        <v>847</v>
      </c>
      <c r="D37" s="88">
        <v>149.5</v>
      </c>
      <c r="E37" s="89" t="s">
        <v>36</v>
      </c>
      <c r="F37" s="89" t="s">
        <v>36</v>
      </c>
      <c r="G37" s="88">
        <v>29</v>
      </c>
      <c r="H37" s="89">
        <v>1</v>
      </c>
      <c r="I37" s="89">
        <f>G37/H37</f>
        <v>29</v>
      </c>
      <c r="J37" s="89">
        <v>1</v>
      </c>
      <c r="K37" s="89">
        <v>6</v>
      </c>
      <c r="L37" s="88">
        <v>1409.8</v>
      </c>
      <c r="M37" s="88">
        <v>261</v>
      </c>
      <c r="N37" s="90">
        <v>44897</v>
      </c>
      <c r="O37" s="91" t="s">
        <v>482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119" t="s">
        <v>36</v>
      </c>
      <c r="C38" s="28" t="s">
        <v>720</v>
      </c>
      <c r="D38" s="41">
        <v>121</v>
      </c>
      <c r="E38" s="39" t="s">
        <v>36</v>
      </c>
      <c r="F38" s="39" t="s">
        <v>36</v>
      </c>
      <c r="G38" s="41">
        <v>31</v>
      </c>
      <c r="H38" s="39">
        <v>1</v>
      </c>
      <c r="I38" s="39">
        <f>G38/H38</f>
        <v>31</v>
      </c>
      <c r="J38" s="39">
        <v>1</v>
      </c>
      <c r="K38" s="39" t="s">
        <v>36</v>
      </c>
      <c r="L38" s="41">
        <v>3132.77</v>
      </c>
      <c r="M38" s="41">
        <v>720</v>
      </c>
      <c r="N38" s="37">
        <v>44827</v>
      </c>
      <c r="O38" s="36" t="s">
        <v>81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119" t="s">
        <v>36</v>
      </c>
      <c r="C39" s="87" t="s">
        <v>848</v>
      </c>
      <c r="D39" s="88">
        <v>103.6</v>
      </c>
      <c r="E39" s="89" t="s">
        <v>36</v>
      </c>
      <c r="F39" s="89" t="s">
        <v>36</v>
      </c>
      <c r="G39" s="88">
        <v>16</v>
      </c>
      <c r="H39" s="89">
        <v>1</v>
      </c>
      <c r="I39" s="89">
        <f>G39/H39</f>
        <v>16</v>
      </c>
      <c r="J39" s="89">
        <v>1</v>
      </c>
      <c r="K39" s="89">
        <v>6</v>
      </c>
      <c r="L39" s="88">
        <v>3741.4</v>
      </c>
      <c r="M39" s="88">
        <v>666</v>
      </c>
      <c r="N39" s="90">
        <v>44897</v>
      </c>
      <c r="O39" s="91" t="s">
        <v>482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>
        <v>14</v>
      </c>
      <c r="C40" s="87" t="s">
        <v>856</v>
      </c>
      <c r="D40" s="88">
        <v>93.22</v>
      </c>
      <c r="E40" s="88">
        <v>551.29999999999995</v>
      </c>
      <c r="F40" s="98">
        <f>(D40-E40)/E40</f>
        <v>-0.83090876111010337</v>
      </c>
      <c r="G40" s="88">
        <v>13</v>
      </c>
      <c r="H40" s="89">
        <v>1</v>
      </c>
      <c r="I40" s="89">
        <f>G40/H40</f>
        <v>13</v>
      </c>
      <c r="J40" s="89">
        <v>1</v>
      </c>
      <c r="K40" s="89">
        <v>3</v>
      </c>
      <c r="L40" s="88">
        <v>13427.37</v>
      </c>
      <c r="M40" s="88">
        <v>1956</v>
      </c>
      <c r="N40" s="90">
        <v>44918</v>
      </c>
      <c r="O40" s="91" t="s">
        <v>48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18</v>
      </c>
      <c r="C41" s="87" t="s">
        <v>854</v>
      </c>
      <c r="D41" s="88">
        <v>67.7</v>
      </c>
      <c r="E41" s="88">
        <v>216</v>
      </c>
      <c r="F41" s="98">
        <f>(D41-E41)/E41</f>
        <v>-0.68657407407407411</v>
      </c>
      <c r="G41" s="88">
        <v>11</v>
      </c>
      <c r="H41" s="89">
        <v>2</v>
      </c>
      <c r="I41" s="89">
        <f>G41/H41</f>
        <v>5.5</v>
      </c>
      <c r="J41" s="89">
        <v>2</v>
      </c>
      <c r="K41" s="89">
        <v>3</v>
      </c>
      <c r="L41" s="88">
        <v>986.5</v>
      </c>
      <c r="M41" s="88">
        <v>195</v>
      </c>
      <c r="N41" s="90">
        <v>44918</v>
      </c>
      <c r="O41" s="91" t="s">
        <v>81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/>
      <c r="B42" s="86"/>
      <c r="C42" s="117" t="s">
        <v>276</v>
      </c>
      <c r="D42" s="108">
        <f>SUM(D35:D41)</f>
        <v>570457.67999999993</v>
      </c>
      <c r="E42" s="110">
        <v>484707</v>
      </c>
      <c r="F42" s="109">
        <f>(D42-E42)/E42</f>
        <v>0.1769124027505275</v>
      </c>
      <c r="G42" s="108">
        <f>SUM(G35:G41)</f>
        <v>83298</v>
      </c>
      <c r="H42" s="89"/>
      <c r="I42" s="89"/>
      <c r="J42" s="89"/>
      <c r="K42" s="89"/>
      <c r="L42" s="88"/>
      <c r="M42" s="88"/>
      <c r="N42" s="90"/>
      <c r="O42" s="91"/>
      <c r="T42" s="96"/>
      <c r="V42" s="106"/>
      <c r="W42" s="93"/>
    </row>
    <row r="43" spans="1:27" ht="25.35" customHeight="1">
      <c r="T43" s="7"/>
      <c r="V43" s="26"/>
      <c r="W43" s="32"/>
    </row>
    <row r="44" spans="1:27" ht="14.1" customHeight="1">
      <c r="T44" s="7"/>
      <c r="V44" s="26"/>
      <c r="W44" s="32"/>
    </row>
    <row r="55" spans="19:25" ht="12" customHeight="1"/>
    <row r="64" spans="19:25">
      <c r="S64" s="7"/>
      <c r="Y64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EFFE-4004-42C6-BB87-C0B0BCD2A1B1}">
  <sheetPr codeName="Sheet3"/>
  <dimension ref="A1:AA65"/>
  <sheetViews>
    <sheetView topLeftCell="A8" zoomScale="60" zoomScaleNormal="60" workbookViewId="0">
      <selection activeCell="O34" sqref="O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858</v>
      </c>
      <c r="F1" s="2"/>
      <c r="G1" s="2"/>
      <c r="H1" s="2"/>
      <c r="I1" s="2"/>
    </row>
    <row r="2" spans="1:25" ht="19.5" customHeight="1">
      <c r="E2" s="2" t="s">
        <v>859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 ht="21.6">
      <c r="A6" s="159"/>
      <c r="B6" s="159"/>
      <c r="C6" s="156"/>
      <c r="D6" s="4" t="s">
        <v>860</v>
      </c>
      <c r="E6" s="4" t="s">
        <v>853</v>
      </c>
      <c r="F6" s="156"/>
      <c r="G6" s="4" t="s">
        <v>860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59"/>
      <c r="B10" s="159"/>
      <c r="C10" s="156"/>
      <c r="D10" s="4" t="s">
        <v>862</v>
      </c>
      <c r="E10" s="4" t="s">
        <v>853</v>
      </c>
      <c r="F10" s="156"/>
      <c r="G10" s="4" t="s">
        <v>862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217945.68</v>
      </c>
      <c r="E13" s="88">
        <v>93124.31</v>
      </c>
      <c r="F13" s="98">
        <f>(D13-E13)/E13</f>
        <v>1.340373636057008</v>
      </c>
      <c r="G13" s="88">
        <v>28272</v>
      </c>
      <c r="H13" s="89">
        <v>171</v>
      </c>
      <c r="I13" s="89">
        <f t="shared" ref="I13:I18" si="0">G13/H13</f>
        <v>165.33333333333334</v>
      </c>
      <c r="J13" s="89">
        <v>24</v>
      </c>
      <c r="K13" s="89">
        <v>3</v>
      </c>
      <c r="L13" s="88">
        <v>1263870.08</v>
      </c>
      <c r="M13" s="88">
        <v>170731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35" t="s">
        <v>814</v>
      </c>
      <c r="C14" s="87" t="s">
        <v>863</v>
      </c>
      <c r="D14" s="88">
        <v>122263.99</v>
      </c>
      <c r="E14" s="39" t="s">
        <v>36</v>
      </c>
      <c r="F14" s="39" t="s">
        <v>36</v>
      </c>
      <c r="G14" s="88">
        <v>17631</v>
      </c>
      <c r="H14" s="89">
        <v>146</v>
      </c>
      <c r="I14" s="89">
        <f t="shared" si="0"/>
        <v>120.76027397260275</v>
      </c>
      <c r="J14" s="89">
        <v>12</v>
      </c>
      <c r="K14" s="39">
        <v>1</v>
      </c>
      <c r="L14" s="88">
        <v>163719.88</v>
      </c>
      <c r="M14" s="88">
        <v>23623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836</v>
      </c>
      <c r="D15" s="88">
        <v>85119.57</v>
      </c>
      <c r="E15" s="88">
        <v>27772.31</v>
      </c>
      <c r="F15" s="98">
        <f>(D15-E15)/E15</f>
        <v>2.0649078164545913</v>
      </c>
      <c r="G15" s="88">
        <v>15300</v>
      </c>
      <c r="H15" s="89">
        <v>148</v>
      </c>
      <c r="I15" s="89">
        <f t="shared" si="0"/>
        <v>103.37837837837837</v>
      </c>
      <c r="J15" s="89">
        <v>24</v>
      </c>
      <c r="K15" s="89">
        <v>2</v>
      </c>
      <c r="L15" s="88">
        <v>335352.05</v>
      </c>
      <c r="M15" s="88">
        <v>63733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28" t="s">
        <v>865</v>
      </c>
      <c r="D16" s="39">
        <v>25045.58</v>
      </c>
      <c r="E16" s="39" t="s">
        <v>36</v>
      </c>
      <c r="F16" s="39" t="s">
        <v>36</v>
      </c>
      <c r="G16" s="41">
        <v>4865</v>
      </c>
      <c r="H16" s="39">
        <v>103</v>
      </c>
      <c r="I16" s="89">
        <f t="shared" si="0"/>
        <v>47.233009708737868</v>
      </c>
      <c r="J16" s="39">
        <v>24</v>
      </c>
      <c r="K16" s="39">
        <v>1</v>
      </c>
      <c r="L16" s="41">
        <v>36819.590000000004</v>
      </c>
      <c r="M16" s="41">
        <v>7187</v>
      </c>
      <c r="N16" s="90">
        <v>44925</v>
      </c>
      <c r="O16" s="36" t="s">
        <v>68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855</v>
      </c>
      <c r="D17" s="88">
        <v>21351.24</v>
      </c>
      <c r="E17" s="88">
        <v>6470.11</v>
      </c>
      <c r="F17" s="98">
        <f>(D17-E17)/E17</f>
        <v>2.2999809895040428</v>
      </c>
      <c r="G17" s="88">
        <v>3119</v>
      </c>
      <c r="H17" s="89">
        <v>49</v>
      </c>
      <c r="I17" s="89">
        <f t="shared" si="0"/>
        <v>63.653061224489797</v>
      </c>
      <c r="J17" s="89">
        <v>12</v>
      </c>
      <c r="K17" s="89">
        <v>2</v>
      </c>
      <c r="L17" s="88">
        <v>97767.039999999994</v>
      </c>
      <c r="M17" s="88">
        <v>15216</v>
      </c>
      <c r="N17" s="90">
        <v>44916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42" t="s">
        <v>36</v>
      </c>
      <c r="C18" s="87" t="s">
        <v>759</v>
      </c>
      <c r="D18" s="88">
        <v>2604</v>
      </c>
      <c r="E18" s="39" t="s">
        <v>36</v>
      </c>
      <c r="F18" s="39" t="s">
        <v>36</v>
      </c>
      <c r="G18" s="88">
        <v>640</v>
      </c>
      <c r="H18" s="89">
        <v>8</v>
      </c>
      <c r="I18" s="89">
        <f t="shared" si="0"/>
        <v>80</v>
      </c>
      <c r="J18" s="89">
        <v>5</v>
      </c>
      <c r="K18" s="39" t="s">
        <v>36</v>
      </c>
      <c r="L18" s="88">
        <v>188462.3</v>
      </c>
      <c r="M18" s="88">
        <v>30002</v>
      </c>
      <c r="N18" s="90">
        <v>44855</v>
      </c>
      <c r="O18" s="91" t="s">
        <v>119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2">
      <c r="A19" s="86">
        <v>7</v>
      </c>
      <c r="B19" s="86">
        <v>4</v>
      </c>
      <c r="C19" s="87" t="s">
        <v>835</v>
      </c>
      <c r="D19" s="88">
        <v>1771</v>
      </c>
      <c r="E19" s="88">
        <v>3046</v>
      </c>
      <c r="F19" s="98">
        <f>(D19-E19)/E19</f>
        <v>-0.41858174655285618</v>
      </c>
      <c r="G19" s="89">
        <v>350</v>
      </c>
      <c r="H19" s="89" t="s">
        <v>36</v>
      </c>
      <c r="I19" s="89" t="s">
        <v>36</v>
      </c>
      <c r="J19" s="89">
        <v>10</v>
      </c>
      <c r="K19" s="89">
        <v>3</v>
      </c>
      <c r="L19" s="88">
        <v>40958</v>
      </c>
      <c r="M19" s="89">
        <v>8806</v>
      </c>
      <c r="N19" s="90">
        <v>44911</v>
      </c>
      <c r="O19" s="91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753</v>
      </c>
      <c r="D20" s="88">
        <v>1536.43</v>
      </c>
      <c r="E20" s="88">
        <v>1581.73</v>
      </c>
      <c r="F20" s="98">
        <f>(D20-E20)/E20</f>
        <v>-2.8639527605849261E-2</v>
      </c>
      <c r="G20" s="88">
        <v>228</v>
      </c>
      <c r="H20" s="89">
        <v>5</v>
      </c>
      <c r="I20" s="89">
        <f>G20/H20</f>
        <v>45.6</v>
      </c>
      <c r="J20" s="89">
        <v>3</v>
      </c>
      <c r="K20" s="89">
        <v>12</v>
      </c>
      <c r="L20" s="88">
        <v>988586.42000000027</v>
      </c>
      <c r="M20" s="88">
        <v>141697</v>
      </c>
      <c r="N20" s="90">
        <v>44848</v>
      </c>
      <c r="O20" s="91" t="s">
        <v>754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11</v>
      </c>
      <c r="C21" s="87" t="s">
        <v>849</v>
      </c>
      <c r="D21" s="88">
        <v>1335.72</v>
      </c>
      <c r="E21" s="88">
        <v>423.43</v>
      </c>
      <c r="F21" s="98">
        <f>(D21-E21)/E21</f>
        <v>2.1545237701627187</v>
      </c>
      <c r="G21" s="88">
        <v>191</v>
      </c>
      <c r="H21" s="89">
        <v>8</v>
      </c>
      <c r="I21" s="89">
        <f>G21/H21</f>
        <v>23.875</v>
      </c>
      <c r="J21" s="89">
        <v>3</v>
      </c>
      <c r="K21" s="89">
        <v>3</v>
      </c>
      <c r="L21" s="88">
        <v>8353.92</v>
      </c>
      <c r="M21" s="88">
        <v>1420</v>
      </c>
      <c r="N21" s="90">
        <v>44911</v>
      </c>
      <c r="O21" s="91" t="s">
        <v>799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7</v>
      </c>
      <c r="C22" s="87" t="s">
        <v>815</v>
      </c>
      <c r="D22" s="88">
        <v>1120.07</v>
      </c>
      <c r="E22" s="88">
        <v>800.23</v>
      </c>
      <c r="F22" s="98">
        <f>(D22-E22)/E22</f>
        <v>0.39968509053647067</v>
      </c>
      <c r="G22" s="88">
        <v>237</v>
      </c>
      <c r="H22" s="89">
        <v>6</v>
      </c>
      <c r="I22" s="89">
        <f>G22/H22</f>
        <v>39.5</v>
      </c>
      <c r="J22" s="89">
        <v>3</v>
      </c>
      <c r="K22" s="89">
        <v>6</v>
      </c>
      <c r="L22" s="88">
        <v>130321.59</v>
      </c>
      <c r="M22" s="88">
        <v>25155</v>
      </c>
      <c r="N22" s="90">
        <v>44890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480093.27999999997</v>
      </c>
      <c r="E23" s="108">
        <v>135913.85999999999</v>
      </c>
      <c r="F23" s="109">
        <f>(D23-E23)/E23</f>
        <v>2.5323349656907692</v>
      </c>
      <c r="G23" s="108">
        <f>SUM(G13:G22)</f>
        <v>70833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803</v>
      </c>
      <c r="D25" s="88">
        <v>925.5</v>
      </c>
      <c r="E25" s="88">
        <v>462.3</v>
      </c>
      <c r="F25" s="98">
        <f>(D25-E25)/E25</f>
        <v>1.0019467878001298</v>
      </c>
      <c r="G25" s="88">
        <v>129</v>
      </c>
      <c r="H25" s="89">
        <v>2</v>
      </c>
      <c r="I25" s="89">
        <f>G25/H25</f>
        <v>64.5</v>
      </c>
      <c r="J25" s="89">
        <v>1</v>
      </c>
      <c r="K25" s="89">
        <v>7</v>
      </c>
      <c r="L25" s="88">
        <v>98525.43</v>
      </c>
      <c r="M25" s="88">
        <v>15800</v>
      </c>
      <c r="N25" s="90">
        <v>44883</v>
      </c>
      <c r="O25" s="91" t="s">
        <v>921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39" t="s">
        <v>36</v>
      </c>
      <c r="C26" s="28" t="s">
        <v>839</v>
      </c>
      <c r="D26" s="39">
        <v>805.5</v>
      </c>
      <c r="E26" s="39" t="s">
        <v>36</v>
      </c>
      <c r="F26" s="39" t="s">
        <v>36</v>
      </c>
      <c r="G26" s="41">
        <v>144</v>
      </c>
      <c r="H26" s="39">
        <v>5</v>
      </c>
      <c r="I26" s="39">
        <f>G26/H26</f>
        <v>28.8</v>
      </c>
      <c r="J26" s="39">
        <v>3</v>
      </c>
      <c r="K26" s="39">
        <v>4</v>
      </c>
      <c r="L26" s="41">
        <v>4413.8500000000004</v>
      </c>
      <c r="M26" s="41">
        <v>887</v>
      </c>
      <c r="N26" s="90">
        <v>44904</v>
      </c>
      <c r="O26" s="36" t="s">
        <v>91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13</v>
      </c>
      <c r="C27" s="87" t="s">
        <v>834</v>
      </c>
      <c r="D27" s="88">
        <v>647</v>
      </c>
      <c r="E27" s="88">
        <v>167</v>
      </c>
      <c r="F27" s="98">
        <f>(D27-E27)/E27</f>
        <v>2.874251497005988</v>
      </c>
      <c r="G27" s="89">
        <v>92</v>
      </c>
      <c r="H27" s="89" t="s">
        <v>36</v>
      </c>
      <c r="I27" s="89" t="s">
        <v>36</v>
      </c>
      <c r="J27" s="89">
        <v>2</v>
      </c>
      <c r="K27" s="89">
        <v>4</v>
      </c>
      <c r="L27" s="88">
        <v>19025</v>
      </c>
      <c r="M27" s="89">
        <v>2852</v>
      </c>
      <c r="N27" s="90">
        <v>44904</v>
      </c>
      <c r="O27" s="91" t="s">
        <v>65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>
        <v>5</v>
      </c>
      <c r="C28" s="87" t="s">
        <v>856</v>
      </c>
      <c r="D28" s="88">
        <v>551.29999999999995</v>
      </c>
      <c r="E28" s="88">
        <v>1704.23</v>
      </c>
      <c r="F28" s="98">
        <f>(D28-E28)/E28</f>
        <v>-0.6765107995986458</v>
      </c>
      <c r="G28" s="88">
        <v>78</v>
      </c>
      <c r="H28" s="89">
        <v>2</v>
      </c>
      <c r="I28" s="89">
        <f>G28/H28</f>
        <v>39</v>
      </c>
      <c r="J28" s="89">
        <v>1</v>
      </c>
      <c r="K28" s="89">
        <v>2</v>
      </c>
      <c r="L28" s="88">
        <v>11625.35</v>
      </c>
      <c r="M28" s="88">
        <v>1686</v>
      </c>
      <c r="N28" s="90">
        <v>44918</v>
      </c>
      <c r="O28" s="91" t="s">
        <v>48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5.35" customHeight="1">
      <c r="A29" s="86">
        <v>15</v>
      </c>
      <c r="B29" s="42" t="s">
        <v>36</v>
      </c>
      <c r="C29" s="28" t="s">
        <v>813</v>
      </c>
      <c r="D29" s="41">
        <v>314</v>
      </c>
      <c r="E29" s="39" t="s">
        <v>36</v>
      </c>
      <c r="F29" s="39" t="s">
        <v>36</v>
      </c>
      <c r="G29" s="41">
        <v>57</v>
      </c>
      <c r="H29" s="39">
        <v>1</v>
      </c>
      <c r="I29" s="39">
        <f>G29/H29</f>
        <v>57</v>
      </c>
      <c r="J29" s="39">
        <v>1</v>
      </c>
      <c r="K29" s="39">
        <v>6</v>
      </c>
      <c r="L29" s="41">
        <v>12454.31</v>
      </c>
      <c r="M29" s="41">
        <v>2319</v>
      </c>
      <c r="N29" s="78" t="s">
        <v>812</v>
      </c>
      <c r="O29" s="36" t="s">
        <v>45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39" t="s">
        <v>36</v>
      </c>
      <c r="C30" s="87" t="s">
        <v>845</v>
      </c>
      <c r="D30" s="88">
        <v>256</v>
      </c>
      <c r="E30" s="89" t="s">
        <v>36</v>
      </c>
      <c r="F30" s="89" t="s">
        <v>36</v>
      </c>
      <c r="G30" s="88">
        <v>51</v>
      </c>
      <c r="H30" s="89">
        <v>1</v>
      </c>
      <c r="I30" s="89">
        <f>G30/H30</f>
        <v>51</v>
      </c>
      <c r="J30" s="89">
        <v>1</v>
      </c>
      <c r="K30" s="89">
        <v>5</v>
      </c>
      <c r="L30" s="88">
        <v>6308.4</v>
      </c>
      <c r="M30" s="88">
        <v>1122</v>
      </c>
      <c r="N30" s="90">
        <v>44897</v>
      </c>
      <c r="O30" s="91" t="s">
        <v>482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s="97" customFormat="1" ht="25.35" customHeight="1">
      <c r="A31" s="86">
        <v>17</v>
      </c>
      <c r="B31" s="39" t="s">
        <v>36</v>
      </c>
      <c r="C31" s="87" t="s">
        <v>808</v>
      </c>
      <c r="D31" s="88">
        <v>229</v>
      </c>
      <c r="E31" s="39" t="s">
        <v>36</v>
      </c>
      <c r="F31" s="39" t="s">
        <v>36</v>
      </c>
      <c r="G31" s="88">
        <v>43</v>
      </c>
      <c r="H31" s="89" t="s">
        <v>36</v>
      </c>
      <c r="I31" s="89" t="s">
        <v>36</v>
      </c>
      <c r="J31" s="89">
        <v>1</v>
      </c>
      <c r="K31" s="39" t="s">
        <v>36</v>
      </c>
      <c r="L31" s="88">
        <v>7627</v>
      </c>
      <c r="M31" s="88">
        <v>1439</v>
      </c>
      <c r="N31" s="90">
        <v>44890</v>
      </c>
      <c r="O31" s="91" t="s">
        <v>65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118">
        <v>17</v>
      </c>
      <c r="C32" s="87" t="s">
        <v>854</v>
      </c>
      <c r="D32" s="88">
        <v>216</v>
      </c>
      <c r="E32" s="88">
        <v>71</v>
      </c>
      <c r="F32" s="98">
        <f>(D32-E32)/E32</f>
        <v>2.0422535211267605</v>
      </c>
      <c r="G32" s="88">
        <v>39</v>
      </c>
      <c r="H32" s="89">
        <v>4</v>
      </c>
      <c r="I32" s="89">
        <f>G32/H32</f>
        <v>9.75</v>
      </c>
      <c r="J32" s="89">
        <v>4</v>
      </c>
      <c r="K32" s="89">
        <v>2</v>
      </c>
      <c r="L32" s="88">
        <v>581.79999999999995</v>
      </c>
      <c r="M32" s="88">
        <v>110</v>
      </c>
      <c r="N32" s="90">
        <v>44918</v>
      </c>
      <c r="O32" s="91" t="s">
        <v>81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118">
        <v>12</v>
      </c>
      <c r="C33" s="87" t="s">
        <v>800</v>
      </c>
      <c r="D33" s="88">
        <v>187.4</v>
      </c>
      <c r="E33" s="88">
        <v>337.2</v>
      </c>
      <c r="F33" s="98">
        <f>(D33-E33)/E33</f>
        <v>-0.44424673784104385</v>
      </c>
      <c r="G33" s="88">
        <v>41</v>
      </c>
      <c r="H33" s="89">
        <v>3</v>
      </c>
      <c r="I33" s="89">
        <f>G33/H33</f>
        <v>13.666666666666666</v>
      </c>
      <c r="J33" s="89">
        <v>2</v>
      </c>
      <c r="K33" s="89">
        <v>7</v>
      </c>
      <c r="L33" s="88">
        <v>204469.63</v>
      </c>
      <c r="M33" s="88">
        <v>31940</v>
      </c>
      <c r="N33" s="90">
        <v>44883</v>
      </c>
      <c r="O33" s="91" t="s">
        <v>801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39" t="s">
        <v>36</v>
      </c>
      <c r="C34" s="87" t="s">
        <v>866</v>
      </c>
      <c r="D34" s="88">
        <v>171</v>
      </c>
      <c r="E34" s="39" t="s">
        <v>36</v>
      </c>
      <c r="F34" s="39" t="s">
        <v>36</v>
      </c>
      <c r="G34" s="88">
        <v>32</v>
      </c>
      <c r="H34" s="89">
        <v>3</v>
      </c>
      <c r="I34" s="89">
        <f>G34/H34</f>
        <v>10.666666666666666</v>
      </c>
      <c r="J34" s="89">
        <v>1</v>
      </c>
      <c r="K34" s="39" t="s">
        <v>36</v>
      </c>
      <c r="L34" s="88">
        <v>7634.7399999999989</v>
      </c>
      <c r="M34" s="88">
        <v>1350</v>
      </c>
      <c r="N34" s="90">
        <v>44785</v>
      </c>
      <c r="O34" s="91" t="s">
        <v>91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484395.98</v>
      </c>
      <c r="E35" s="108">
        <v>137498.29</v>
      </c>
      <c r="F35" s="109">
        <f>(D35-E35)/E35</f>
        <v>2.5229236669052386</v>
      </c>
      <c r="G35" s="108">
        <f>SUM(G23:G34)</f>
        <v>71539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8">
        <v>21</v>
      </c>
      <c r="C37" s="87" t="s">
        <v>738</v>
      </c>
      <c r="D37" s="88">
        <v>151</v>
      </c>
      <c r="E37" s="88">
        <v>6</v>
      </c>
      <c r="F37" s="98">
        <f>(D37-E37)/E37</f>
        <v>24.166666666666668</v>
      </c>
      <c r="G37" s="88">
        <v>22</v>
      </c>
      <c r="H37" s="89">
        <v>1</v>
      </c>
      <c r="I37" s="89">
        <f t="shared" ref="I37:I42" si="1">G37/H37</f>
        <v>22</v>
      </c>
      <c r="J37" s="89">
        <v>1</v>
      </c>
      <c r="K37" s="89">
        <v>13</v>
      </c>
      <c r="L37" s="88">
        <v>17040.52</v>
      </c>
      <c r="M37" s="88">
        <v>2726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39" t="s">
        <v>36</v>
      </c>
      <c r="C38" s="87" t="s">
        <v>816</v>
      </c>
      <c r="D38" s="88">
        <v>135.5</v>
      </c>
      <c r="E38" s="39" t="s">
        <v>36</v>
      </c>
      <c r="F38" s="39" t="s">
        <v>36</v>
      </c>
      <c r="G38" s="88">
        <v>28</v>
      </c>
      <c r="H38" s="89">
        <v>2</v>
      </c>
      <c r="I38" s="89">
        <f t="shared" si="1"/>
        <v>14</v>
      </c>
      <c r="J38" s="89">
        <v>2</v>
      </c>
      <c r="K38" s="39" t="s">
        <v>36</v>
      </c>
      <c r="L38" s="88">
        <v>3716.15</v>
      </c>
      <c r="M38" s="88">
        <v>702</v>
      </c>
      <c r="N38" s="90">
        <v>44890</v>
      </c>
      <c r="O38" s="91" t="s">
        <v>119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39" t="s">
        <v>36</v>
      </c>
      <c r="C39" s="28" t="s">
        <v>864</v>
      </c>
      <c r="D39" s="39">
        <v>130</v>
      </c>
      <c r="E39" s="39" t="s">
        <v>36</v>
      </c>
      <c r="F39" s="39" t="s">
        <v>36</v>
      </c>
      <c r="G39" s="41">
        <v>26</v>
      </c>
      <c r="H39" s="39">
        <v>1</v>
      </c>
      <c r="I39" s="39">
        <f t="shared" si="1"/>
        <v>26</v>
      </c>
      <c r="J39" s="39">
        <v>1</v>
      </c>
      <c r="K39" s="39" t="s">
        <v>36</v>
      </c>
      <c r="L39" s="41">
        <v>11877.12</v>
      </c>
      <c r="M39" s="41">
        <v>2146</v>
      </c>
      <c r="N39" s="78">
        <v>43525</v>
      </c>
      <c r="O39" s="36" t="s">
        <v>204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39" t="s">
        <v>36</v>
      </c>
      <c r="C40" s="28" t="s">
        <v>797</v>
      </c>
      <c r="D40" s="39">
        <v>126</v>
      </c>
      <c r="E40" s="39" t="s">
        <v>36</v>
      </c>
      <c r="F40" s="39" t="s">
        <v>36</v>
      </c>
      <c r="G40" s="41">
        <v>35</v>
      </c>
      <c r="H40" s="39">
        <v>1</v>
      </c>
      <c r="I40" s="39">
        <f t="shared" si="1"/>
        <v>35</v>
      </c>
      <c r="J40" s="39">
        <v>1</v>
      </c>
      <c r="K40" s="39" t="s">
        <v>36</v>
      </c>
      <c r="L40" s="41">
        <v>7057.33</v>
      </c>
      <c r="M40" s="41">
        <v>1463</v>
      </c>
      <c r="N40" s="78">
        <v>44883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39" t="s">
        <v>36</v>
      </c>
      <c r="C41" s="28" t="s">
        <v>118</v>
      </c>
      <c r="D41" s="41">
        <v>91.7</v>
      </c>
      <c r="E41" s="39" t="s">
        <v>36</v>
      </c>
      <c r="F41" s="39" t="s">
        <v>36</v>
      </c>
      <c r="G41" s="41">
        <v>16</v>
      </c>
      <c r="H41" s="39">
        <v>1</v>
      </c>
      <c r="I41" s="39">
        <f t="shared" si="1"/>
        <v>16</v>
      </c>
      <c r="J41" s="39">
        <v>1</v>
      </c>
      <c r="K41" s="39" t="s">
        <v>36</v>
      </c>
      <c r="L41" s="41">
        <v>25645.48</v>
      </c>
      <c r="M41" s="41">
        <v>4278</v>
      </c>
      <c r="N41" s="37">
        <v>44589</v>
      </c>
      <c r="O41" s="36" t="s">
        <v>119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39" t="s">
        <v>36</v>
      </c>
      <c r="C42" s="28" t="s">
        <v>826</v>
      </c>
      <c r="D42" s="41">
        <v>59.5</v>
      </c>
      <c r="E42" s="39" t="s">
        <v>36</v>
      </c>
      <c r="F42" s="39" t="s">
        <v>36</v>
      </c>
      <c r="G42" s="41">
        <v>11</v>
      </c>
      <c r="H42" s="39">
        <v>20</v>
      </c>
      <c r="I42" s="89">
        <f t="shared" si="1"/>
        <v>0.55000000000000004</v>
      </c>
      <c r="J42" s="39">
        <v>1</v>
      </c>
      <c r="K42" s="39" t="s">
        <v>36</v>
      </c>
      <c r="L42" s="41">
        <v>6374.13</v>
      </c>
      <c r="M42" s="41">
        <v>1227</v>
      </c>
      <c r="N42" s="90">
        <v>44897</v>
      </c>
      <c r="O42" s="91" t="s">
        <v>119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s="97" customFormat="1" ht="25.35" customHeight="1">
      <c r="A43" s="86"/>
      <c r="B43" s="86"/>
      <c r="C43" s="117" t="s">
        <v>174</v>
      </c>
      <c r="D43" s="108">
        <f>SUM(D35:D42)</f>
        <v>485089.68</v>
      </c>
      <c r="E43" s="110">
        <v>137504.29</v>
      </c>
      <c r="F43" s="109">
        <f>(D43-E43)/E43</f>
        <v>2.5278148776303633</v>
      </c>
      <c r="G43" s="108">
        <f>SUM(G35:G42)</f>
        <v>71677</v>
      </c>
      <c r="H43" s="89"/>
      <c r="I43" s="89"/>
      <c r="J43" s="89"/>
      <c r="K43" s="89"/>
      <c r="L43" s="88"/>
      <c r="M43" s="88"/>
      <c r="N43" s="90"/>
      <c r="O43" s="91"/>
      <c r="T43" s="96"/>
      <c r="V43" s="106"/>
      <c r="W43" s="93"/>
    </row>
    <row r="44" spans="1:27" ht="25.35" customHeight="1">
      <c r="T44" s="7"/>
      <c r="V44" s="26"/>
      <c r="W44" s="32"/>
    </row>
    <row r="45" spans="1:27" ht="14.1" customHeight="1">
      <c r="T45" s="7"/>
      <c r="V45" s="26"/>
      <c r="W45" s="32"/>
    </row>
    <row r="56" ht="12" customHeight="1"/>
    <row r="65" spans="19:25">
      <c r="S65" s="7"/>
      <c r="Y65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793C-258D-40E2-B881-FA5849D943D3}">
  <sheetPr codeName="Sheet4"/>
  <dimension ref="A1:AA61"/>
  <sheetViews>
    <sheetView topLeftCell="A17" zoomScale="60" zoomScaleNormal="60" workbookViewId="0">
      <selection activeCell="O22" sqref="O2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851</v>
      </c>
      <c r="F1" s="2"/>
      <c r="G1" s="2"/>
      <c r="H1" s="2"/>
      <c r="I1" s="2"/>
    </row>
    <row r="2" spans="1:25" ht="19.5" customHeight="1">
      <c r="E2" s="2" t="s">
        <v>852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>
      <c r="A6" s="159"/>
      <c r="B6" s="159"/>
      <c r="C6" s="156"/>
      <c r="D6" s="4" t="s">
        <v>853</v>
      </c>
      <c r="E6" s="4" t="s">
        <v>843</v>
      </c>
      <c r="F6" s="156"/>
      <c r="G6" s="4" t="s">
        <v>853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>
      <c r="A10" s="159"/>
      <c r="B10" s="159"/>
      <c r="C10" s="156"/>
      <c r="D10" s="4" t="s">
        <v>861</v>
      </c>
      <c r="E10" s="75" t="s">
        <v>844</v>
      </c>
      <c r="F10" s="156"/>
      <c r="G10" s="4" t="s">
        <v>861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93124.31</v>
      </c>
      <c r="E13" s="88">
        <v>341153.6</v>
      </c>
      <c r="F13" s="98">
        <f>(D13-E13)/E13</f>
        <v>-0.72703113788041518</v>
      </c>
      <c r="G13" s="88">
        <v>12557</v>
      </c>
      <c r="H13" s="89">
        <v>125</v>
      </c>
      <c r="I13" s="89">
        <f>G13/H13</f>
        <v>100.456</v>
      </c>
      <c r="J13" s="89">
        <v>24</v>
      </c>
      <c r="K13" s="89">
        <v>2</v>
      </c>
      <c r="L13" s="88">
        <v>676947.32</v>
      </c>
      <c r="M13" s="88">
        <v>91445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836</v>
      </c>
      <c r="D14" s="88">
        <v>27772.31</v>
      </c>
      <c r="E14" s="89" t="s">
        <v>36</v>
      </c>
      <c r="F14" s="89" t="s">
        <v>36</v>
      </c>
      <c r="G14" s="88">
        <v>5424</v>
      </c>
      <c r="H14" s="89">
        <v>122</v>
      </c>
      <c r="I14" s="89">
        <f>G14/H14</f>
        <v>44.459016393442624</v>
      </c>
      <c r="J14" s="89">
        <v>26</v>
      </c>
      <c r="K14" s="89">
        <v>1</v>
      </c>
      <c r="L14" s="88">
        <v>99483.89</v>
      </c>
      <c r="M14" s="88">
        <v>20126</v>
      </c>
      <c r="N14" s="90" t="s">
        <v>857</v>
      </c>
      <c r="O14" s="91" t="s">
        <v>825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 t="s">
        <v>34</v>
      </c>
      <c r="C15" s="87" t="s">
        <v>855</v>
      </c>
      <c r="D15" s="88">
        <v>6470.11</v>
      </c>
      <c r="E15" s="89" t="s">
        <v>36</v>
      </c>
      <c r="F15" s="89" t="s">
        <v>36</v>
      </c>
      <c r="G15" s="88">
        <v>985</v>
      </c>
      <c r="H15" s="89">
        <v>64</v>
      </c>
      <c r="I15" s="89">
        <f>G15/H15</f>
        <v>15.390625</v>
      </c>
      <c r="J15" s="89">
        <v>16</v>
      </c>
      <c r="K15" s="89">
        <v>1</v>
      </c>
      <c r="L15" s="88">
        <v>22598.81</v>
      </c>
      <c r="M15" s="88">
        <v>3628</v>
      </c>
      <c r="N15" s="90">
        <v>44916</v>
      </c>
      <c r="O15" s="91" t="s">
        <v>39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835</v>
      </c>
      <c r="D16" s="88">
        <v>3046</v>
      </c>
      <c r="E16" s="88">
        <v>15795</v>
      </c>
      <c r="F16" s="98">
        <f>(D16-E16)/E16</f>
        <v>-0.80715416270971829</v>
      </c>
      <c r="G16" s="89">
        <v>827</v>
      </c>
      <c r="H16" s="89" t="s">
        <v>36</v>
      </c>
      <c r="I16" s="89" t="s">
        <v>36</v>
      </c>
      <c r="J16" s="89">
        <v>10</v>
      </c>
      <c r="K16" s="89">
        <v>2</v>
      </c>
      <c r="L16" s="88">
        <v>32534</v>
      </c>
      <c r="M16" s="89">
        <v>7097</v>
      </c>
      <c r="N16" s="90">
        <v>44911</v>
      </c>
      <c r="O16" s="91" t="s">
        <v>65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856</v>
      </c>
      <c r="D17" s="88">
        <v>1704.23</v>
      </c>
      <c r="E17" s="89" t="s">
        <v>36</v>
      </c>
      <c r="F17" s="89" t="s">
        <v>36</v>
      </c>
      <c r="G17" s="88">
        <v>244</v>
      </c>
      <c r="H17" s="89">
        <v>18</v>
      </c>
      <c r="I17" s="89">
        <f t="shared" ref="I17:I25" si="0">G17/H17</f>
        <v>13.555555555555555</v>
      </c>
      <c r="J17" s="89">
        <v>10</v>
      </c>
      <c r="K17" s="89">
        <v>1</v>
      </c>
      <c r="L17" s="88">
        <v>1716.23</v>
      </c>
      <c r="M17" s="88">
        <v>246</v>
      </c>
      <c r="N17" s="90">
        <v>44918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118">
        <v>4</v>
      </c>
      <c r="C18" s="87" t="s">
        <v>753</v>
      </c>
      <c r="D18" s="88">
        <v>1581.73</v>
      </c>
      <c r="E18" s="88">
        <v>10261.31</v>
      </c>
      <c r="F18" s="98">
        <f t="shared" ref="F18:F25" si="1">(D18-E18)/E18</f>
        <v>-0.84585496393735304</v>
      </c>
      <c r="G18" s="88">
        <v>229</v>
      </c>
      <c r="H18" s="89">
        <v>13</v>
      </c>
      <c r="I18" s="89">
        <f t="shared" si="0"/>
        <v>17.615384615384617</v>
      </c>
      <c r="J18" s="89">
        <v>6</v>
      </c>
      <c r="K18" s="89">
        <v>11</v>
      </c>
      <c r="L18" s="88">
        <v>970693.55</v>
      </c>
      <c r="M18" s="88">
        <v>139031</v>
      </c>
      <c r="N18" s="90">
        <v>44848</v>
      </c>
      <c r="O18" s="91" t="s">
        <v>754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2">
      <c r="A19" s="86">
        <v>7</v>
      </c>
      <c r="B19" s="86">
        <v>3</v>
      </c>
      <c r="C19" s="87" t="s">
        <v>815</v>
      </c>
      <c r="D19" s="88">
        <v>800.23</v>
      </c>
      <c r="E19" s="88">
        <v>11381.07</v>
      </c>
      <c r="F19" s="98">
        <f t="shared" si="1"/>
        <v>-0.92968763042490732</v>
      </c>
      <c r="G19" s="88">
        <v>149</v>
      </c>
      <c r="H19" s="89">
        <v>19</v>
      </c>
      <c r="I19" s="89">
        <f t="shared" si="0"/>
        <v>7.8421052631578947</v>
      </c>
      <c r="J19" s="89">
        <v>7</v>
      </c>
      <c r="K19" s="89">
        <v>5</v>
      </c>
      <c r="L19" s="88">
        <v>121891.21</v>
      </c>
      <c r="M19" s="88">
        <v>23434</v>
      </c>
      <c r="N19" s="90">
        <v>44890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5</v>
      </c>
      <c r="C20" s="87" t="s">
        <v>823</v>
      </c>
      <c r="D20" s="88">
        <v>496.34</v>
      </c>
      <c r="E20" s="88">
        <v>4988.51</v>
      </c>
      <c r="F20" s="98">
        <f t="shared" ref="F20" si="2">(D20-E20)/E20</f>
        <v>-0.90050335671372816</v>
      </c>
      <c r="G20" s="88">
        <v>63</v>
      </c>
      <c r="H20" s="89">
        <v>2</v>
      </c>
      <c r="I20" s="89">
        <f t="shared" ref="I20" si="3">G20/H20</f>
        <v>31.5</v>
      </c>
      <c r="J20" s="89">
        <v>2</v>
      </c>
      <c r="K20" s="89">
        <v>4</v>
      </c>
      <c r="L20" s="88">
        <v>56768.14</v>
      </c>
      <c r="M20" s="88">
        <v>8069</v>
      </c>
      <c r="N20" s="90">
        <v>44897</v>
      </c>
      <c r="O20" s="91" t="s">
        <v>48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803</v>
      </c>
      <c r="D21" s="88">
        <v>462.3</v>
      </c>
      <c r="E21" s="88">
        <v>3396.16</v>
      </c>
      <c r="F21" s="98">
        <f t="shared" si="1"/>
        <v>-0.86387567134646182</v>
      </c>
      <c r="G21" s="88">
        <v>67</v>
      </c>
      <c r="H21" s="89">
        <v>2</v>
      </c>
      <c r="I21" s="89">
        <f t="shared" si="0"/>
        <v>33.5</v>
      </c>
      <c r="J21" s="89">
        <v>1</v>
      </c>
      <c r="K21" s="89">
        <v>6</v>
      </c>
      <c r="L21" s="88">
        <v>94530.880000000005</v>
      </c>
      <c r="M21" s="88">
        <v>15226</v>
      </c>
      <c r="N21" s="90">
        <v>44883</v>
      </c>
      <c r="O21" s="91" t="s">
        <v>50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39" t="s">
        <v>36</v>
      </c>
      <c r="C22" s="28" t="s">
        <v>796</v>
      </c>
      <c r="D22" s="41">
        <v>456.29999999999995</v>
      </c>
      <c r="E22" s="39" t="s">
        <v>36</v>
      </c>
      <c r="F22" s="39" t="s">
        <v>36</v>
      </c>
      <c r="G22" s="41">
        <v>84</v>
      </c>
      <c r="H22" s="39">
        <v>10</v>
      </c>
      <c r="I22" s="39">
        <f t="shared" ref="I22" si="4">G22/H22</f>
        <v>8.4</v>
      </c>
      <c r="J22" s="39">
        <v>3</v>
      </c>
      <c r="K22" s="39" t="s">
        <v>36</v>
      </c>
      <c r="L22" s="41">
        <v>4618.4800000000014</v>
      </c>
      <c r="M22" s="41">
        <v>1023</v>
      </c>
      <c r="N22" s="78">
        <v>44883</v>
      </c>
      <c r="O22" s="36" t="s">
        <v>91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135913.85999999999</v>
      </c>
      <c r="E23" s="108">
        <v>400846.37</v>
      </c>
      <c r="F23" s="109">
        <f>(D23-E23)/E23</f>
        <v>-0.66093279078465905</v>
      </c>
      <c r="G23" s="108">
        <f>SUM(G13:G22)</f>
        <v>20629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11</v>
      </c>
      <c r="C25" s="87" t="s">
        <v>849</v>
      </c>
      <c r="D25" s="88">
        <v>423.43</v>
      </c>
      <c r="E25" s="88">
        <v>2950.91</v>
      </c>
      <c r="F25" s="98">
        <f t="shared" si="1"/>
        <v>-0.85650867020681765</v>
      </c>
      <c r="G25" s="88">
        <v>63</v>
      </c>
      <c r="H25" s="89">
        <v>8</v>
      </c>
      <c r="I25" s="89">
        <f t="shared" si="0"/>
        <v>7.875</v>
      </c>
      <c r="J25" s="89">
        <v>4</v>
      </c>
      <c r="K25" s="89">
        <v>2</v>
      </c>
      <c r="L25" s="88">
        <v>4968.72</v>
      </c>
      <c r="M25" s="88">
        <v>953</v>
      </c>
      <c r="N25" s="90">
        <v>44911</v>
      </c>
      <c r="O25" s="91" t="s">
        <v>799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6</v>
      </c>
      <c r="C26" s="87" t="s">
        <v>800</v>
      </c>
      <c r="D26" s="88">
        <v>337.2</v>
      </c>
      <c r="E26" s="88">
        <v>4296.07</v>
      </c>
      <c r="F26" s="98">
        <f>(D26-E26)/E26</f>
        <v>-0.92150965882771929</v>
      </c>
      <c r="G26" s="88">
        <v>51</v>
      </c>
      <c r="H26" s="89">
        <v>5</v>
      </c>
      <c r="I26" s="89">
        <f>G26/H26</f>
        <v>10.199999999999999</v>
      </c>
      <c r="J26" s="89">
        <v>4</v>
      </c>
      <c r="K26" s="89">
        <v>6</v>
      </c>
      <c r="L26" s="88">
        <v>201196.73</v>
      </c>
      <c r="M26" s="88">
        <v>31408</v>
      </c>
      <c r="N26" s="90">
        <v>44883</v>
      </c>
      <c r="O26" s="91" t="s">
        <v>801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9</v>
      </c>
      <c r="C27" s="87" t="s">
        <v>834</v>
      </c>
      <c r="D27" s="88">
        <v>167</v>
      </c>
      <c r="E27" s="88">
        <v>3108</v>
      </c>
      <c r="F27" s="98">
        <f>(D27-E27)/E27</f>
        <v>-0.94626769626769625</v>
      </c>
      <c r="G27" s="89">
        <v>23</v>
      </c>
      <c r="H27" s="89" t="s">
        <v>36</v>
      </c>
      <c r="I27" s="89" t="s">
        <v>36</v>
      </c>
      <c r="J27" s="89">
        <v>3</v>
      </c>
      <c r="K27" s="89">
        <v>3</v>
      </c>
      <c r="L27" s="88">
        <v>16726</v>
      </c>
      <c r="M27" s="89">
        <v>2526</v>
      </c>
      <c r="N27" s="90">
        <v>44904</v>
      </c>
      <c r="O27" s="91" t="s">
        <v>65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791</v>
      </c>
      <c r="D28" s="88">
        <v>159.13999999999999</v>
      </c>
      <c r="E28" s="88">
        <v>1670.16</v>
      </c>
      <c r="F28" s="98">
        <f>(D28-E28)/E28</f>
        <v>-0.90471571585955834</v>
      </c>
      <c r="G28" s="88">
        <v>23</v>
      </c>
      <c r="H28" s="89">
        <v>3</v>
      </c>
      <c r="I28" s="89">
        <f>G28/H28</f>
        <v>7.666666666666667</v>
      </c>
      <c r="J28" s="89">
        <v>1</v>
      </c>
      <c r="K28" s="89">
        <v>7</v>
      </c>
      <c r="L28" s="88">
        <v>261069.71</v>
      </c>
      <c r="M28" s="88">
        <v>36038</v>
      </c>
      <c r="N28" s="90">
        <v>44876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35" customHeight="1">
      <c r="A29" s="86">
        <v>15</v>
      </c>
      <c r="B29" s="39" t="s">
        <v>36</v>
      </c>
      <c r="C29" s="28" t="s">
        <v>839</v>
      </c>
      <c r="D29" s="39">
        <v>143</v>
      </c>
      <c r="E29" s="39" t="s">
        <v>36</v>
      </c>
      <c r="F29" s="39" t="s">
        <v>36</v>
      </c>
      <c r="G29" s="41">
        <v>26</v>
      </c>
      <c r="H29" s="39">
        <v>1</v>
      </c>
      <c r="I29" s="89">
        <f t="shared" ref="I29" si="5">G29/H29</f>
        <v>26</v>
      </c>
      <c r="J29" s="39">
        <v>1</v>
      </c>
      <c r="K29" s="39" t="s">
        <v>36</v>
      </c>
      <c r="L29" s="41">
        <v>2974.35</v>
      </c>
      <c r="M29" s="41">
        <v>633</v>
      </c>
      <c r="N29" s="90">
        <v>44904</v>
      </c>
      <c r="O29" s="36" t="s">
        <v>91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25</v>
      </c>
      <c r="C30" s="87" t="s">
        <v>750</v>
      </c>
      <c r="D30" s="88">
        <v>95.38</v>
      </c>
      <c r="E30" s="88">
        <v>46.5</v>
      </c>
      <c r="F30" s="98">
        <f>(D30-E30)/E30</f>
        <v>1.0511827956989246</v>
      </c>
      <c r="G30" s="88">
        <v>30</v>
      </c>
      <c r="H30" s="89">
        <v>1</v>
      </c>
      <c r="I30" s="89">
        <f t="shared" ref="I30:I38" si="6">G30/H30</f>
        <v>30</v>
      </c>
      <c r="J30" s="89">
        <v>1</v>
      </c>
      <c r="K30" s="89">
        <v>10</v>
      </c>
      <c r="L30" s="88">
        <v>84032.41</v>
      </c>
      <c r="M30" s="88">
        <v>16946</v>
      </c>
      <c r="N30" s="90">
        <v>44855</v>
      </c>
      <c r="O30" s="91" t="s">
        <v>48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35" t="s">
        <v>34</v>
      </c>
      <c r="C31" s="87" t="s">
        <v>854</v>
      </c>
      <c r="D31" s="88">
        <v>71</v>
      </c>
      <c r="E31" s="39" t="s">
        <v>36</v>
      </c>
      <c r="F31" s="39" t="s">
        <v>36</v>
      </c>
      <c r="G31" s="88">
        <v>12</v>
      </c>
      <c r="H31" s="89">
        <v>3</v>
      </c>
      <c r="I31" s="89">
        <f t="shared" si="6"/>
        <v>4</v>
      </c>
      <c r="J31" s="89">
        <v>3</v>
      </c>
      <c r="K31" s="89">
        <v>1</v>
      </c>
      <c r="L31" s="88">
        <v>71</v>
      </c>
      <c r="M31" s="88">
        <v>12</v>
      </c>
      <c r="N31" s="90">
        <v>44918</v>
      </c>
      <c r="O31" s="91" t="s">
        <v>81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86">
        <v>20</v>
      </c>
      <c r="C32" s="87" t="s">
        <v>680</v>
      </c>
      <c r="D32" s="88">
        <v>65.5</v>
      </c>
      <c r="E32" s="88">
        <v>207</v>
      </c>
      <c r="F32" s="98">
        <f>(D32-E32)/E32</f>
        <v>-0.68357487922705318</v>
      </c>
      <c r="G32" s="88">
        <v>13</v>
      </c>
      <c r="H32" s="89">
        <v>1</v>
      </c>
      <c r="I32" s="89">
        <f t="shared" si="6"/>
        <v>13</v>
      </c>
      <c r="J32" s="89">
        <v>1</v>
      </c>
      <c r="K32" s="89">
        <v>19</v>
      </c>
      <c r="L32" s="88">
        <v>644833.32999999996</v>
      </c>
      <c r="M32" s="88">
        <v>99148</v>
      </c>
      <c r="N32" s="90">
        <v>44792</v>
      </c>
      <c r="O32" s="91" t="s">
        <v>39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86">
        <v>15</v>
      </c>
      <c r="C33" s="87" t="s">
        <v>798</v>
      </c>
      <c r="D33" s="88">
        <v>61.4</v>
      </c>
      <c r="E33" s="88">
        <v>539.41999999999996</v>
      </c>
      <c r="F33" s="98">
        <f>(D33-E33)/E33</f>
        <v>-0.88617403878239598</v>
      </c>
      <c r="G33" s="88">
        <v>9</v>
      </c>
      <c r="H33" s="89">
        <v>1</v>
      </c>
      <c r="I33" s="89">
        <f t="shared" si="6"/>
        <v>9</v>
      </c>
      <c r="J33" s="89">
        <v>1</v>
      </c>
      <c r="K33" s="89">
        <v>6</v>
      </c>
      <c r="L33" s="88">
        <v>20171.560000000001</v>
      </c>
      <c r="M33" s="88">
        <v>3819</v>
      </c>
      <c r="N33" s="90">
        <v>44883</v>
      </c>
      <c r="O33" s="91" t="s">
        <v>799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42" t="s">
        <v>36</v>
      </c>
      <c r="C34" s="28" t="s">
        <v>537</v>
      </c>
      <c r="D34" s="41">
        <v>61.38</v>
      </c>
      <c r="E34" s="39" t="s">
        <v>36</v>
      </c>
      <c r="F34" s="39" t="s">
        <v>36</v>
      </c>
      <c r="G34" s="41">
        <v>20</v>
      </c>
      <c r="H34" s="39">
        <v>1</v>
      </c>
      <c r="I34" s="39">
        <f t="shared" si="6"/>
        <v>20</v>
      </c>
      <c r="J34" s="39">
        <v>1</v>
      </c>
      <c r="K34" s="39" t="s">
        <v>36</v>
      </c>
      <c r="L34" s="41">
        <v>189193.7</v>
      </c>
      <c r="M34" s="41">
        <v>46693</v>
      </c>
      <c r="N34" s="37">
        <v>44659</v>
      </c>
      <c r="O34" s="36" t="s">
        <v>48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137498.29</v>
      </c>
      <c r="E35" s="108">
        <v>410731.76</v>
      </c>
      <c r="F35" s="109">
        <f>(D35-E35)/E35</f>
        <v>-0.66523579768947005</v>
      </c>
      <c r="G35" s="108">
        <f>SUM(G22:G34)</f>
        <v>20983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42" t="s">
        <v>36</v>
      </c>
      <c r="C37" s="28" t="s">
        <v>738</v>
      </c>
      <c r="D37" s="41">
        <v>6</v>
      </c>
      <c r="E37" s="89" t="s">
        <v>36</v>
      </c>
      <c r="F37" s="89" t="s">
        <v>36</v>
      </c>
      <c r="G37" s="41">
        <v>2</v>
      </c>
      <c r="H37" s="39">
        <v>1</v>
      </c>
      <c r="I37" s="39">
        <f t="shared" si="6"/>
        <v>2</v>
      </c>
      <c r="J37" s="39">
        <v>1</v>
      </c>
      <c r="K37" s="39" t="s">
        <v>36</v>
      </c>
      <c r="L37" s="41">
        <v>16657.02</v>
      </c>
      <c r="M37" s="41">
        <v>2661</v>
      </c>
      <c r="N37" s="78">
        <v>44841</v>
      </c>
      <c r="O37" s="36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>
        <v>10</v>
      </c>
      <c r="C38" s="87" t="s">
        <v>774</v>
      </c>
      <c r="D38" s="88">
        <v>0</v>
      </c>
      <c r="E38" s="88">
        <v>3011.15</v>
      </c>
      <c r="F38" s="98">
        <f>(D38-E38)/E38</f>
        <v>-1</v>
      </c>
      <c r="G38" s="88">
        <v>0</v>
      </c>
      <c r="H38" s="89">
        <v>4</v>
      </c>
      <c r="I38" s="89">
        <f t="shared" si="6"/>
        <v>0</v>
      </c>
      <c r="J38" s="89">
        <v>2</v>
      </c>
      <c r="K38" s="89">
        <v>8</v>
      </c>
      <c r="L38" s="88">
        <v>182735.24</v>
      </c>
      <c r="M38" s="88">
        <v>35827</v>
      </c>
      <c r="N38" s="90">
        <v>44869</v>
      </c>
      <c r="O38" s="91" t="s">
        <v>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/>
      <c r="B39" s="86"/>
      <c r="C39" s="117" t="s">
        <v>285</v>
      </c>
      <c r="D39" s="108">
        <f>SUM(D35:D38)</f>
        <v>137504.29</v>
      </c>
      <c r="E39" s="110">
        <v>411019</v>
      </c>
      <c r="F39" s="109">
        <f>(D39-E39)/E39</f>
        <v>-0.66545514927533755</v>
      </c>
      <c r="G39" s="108">
        <f>SUM(G35:G38)</f>
        <v>20985</v>
      </c>
      <c r="H39" s="89"/>
      <c r="I39" s="89"/>
      <c r="J39" s="89"/>
      <c r="K39" s="89"/>
      <c r="L39" s="88"/>
      <c r="M39" s="88"/>
      <c r="N39" s="90"/>
      <c r="O39" s="91"/>
      <c r="T39" s="96"/>
      <c r="V39" s="106"/>
      <c r="W39" s="93"/>
    </row>
    <row r="40" spans="1:27" ht="25.35" customHeight="1">
      <c r="T40" s="7"/>
      <c r="V40" s="26"/>
      <c r="W40" s="32"/>
    </row>
    <row r="41" spans="1:27" ht="14.1" customHeight="1">
      <c r="T41" s="7"/>
      <c r="V41" s="26"/>
      <c r="W41" s="32"/>
    </row>
    <row r="52" spans="19:25" ht="12" customHeight="1"/>
    <row r="61" spans="19:25">
      <c r="S61" s="7"/>
      <c r="Y61" s="7"/>
    </row>
  </sheetData>
  <sortState xmlns:xlrd2="http://schemas.microsoft.com/office/spreadsheetml/2017/richdata2" ref="B13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sheetPr codeName="Sheet5"/>
  <dimension ref="A1:AA67"/>
  <sheetViews>
    <sheetView topLeftCell="A14" zoomScale="60" zoomScaleNormal="60" workbookViewId="0">
      <selection activeCell="O38" sqref="O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>
      <c r="A6" s="159"/>
      <c r="B6" s="159"/>
      <c r="C6" s="156"/>
      <c r="D6" s="4" t="s">
        <v>843</v>
      </c>
      <c r="E6" s="4" t="s">
        <v>831</v>
      </c>
      <c r="F6" s="156"/>
      <c r="G6" s="4" t="s">
        <v>843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>
      <c r="A10" s="159"/>
      <c r="B10" s="159"/>
      <c r="C10" s="156"/>
      <c r="D10" s="75" t="s">
        <v>844</v>
      </c>
      <c r="E10" s="75" t="s">
        <v>832</v>
      </c>
      <c r="F10" s="156"/>
      <c r="G10" s="75" t="s">
        <v>844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 t="shared" ref="F14:F23" si="0"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 t="shared" si="0"/>
        <v>-0.35634749669296645</v>
      </c>
      <c r="G15" s="88">
        <v>2149</v>
      </c>
      <c r="H15" s="89">
        <v>70</v>
      </c>
      <c r="I15" s="89">
        <f t="shared" ref="I15:I20" si="1"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10400.31</v>
      </c>
      <c r="E16" s="88">
        <v>14830.35</v>
      </c>
      <c r="F16" s="98">
        <f t="shared" si="0"/>
        <v>-0.29871446054880707</v>
      </c>
      <c r="G16" s="88">
        <v>1435</v>
      </c>
      <c r="H16" s="89">
        <v>40</v>
      </c>
      <c r="I16" s="89">
        <f t="shared" si="1"/>
        <v>35.875</v>
      </c>
      <c r="J16" s="89">
        <v>7</v>
      </c>
      <c r="K16" s="89">
        <v>10</v>
      </c>
      <c r="L16" s="88">
        <v>963591.67</v>
      </c>
      <c r="M16" s="88">
        <v>137987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 t="shared" si="0"/>
        <v>-0.59509767635151145</v>
      </c>
      <c r="G17" s="88">
        <v>686</v>
      </c>
      <c r="H17" s="89">
        <v>22</v>
      </c>
      <c r="I17" s="89">
        <f t="shared" si="1"/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 t="shared" si="0"/>
        <v>-0.63950252830815657</v>
      </c>
      <c r="G18" s="88">
        <v>611</v>
      </c>
      <c r="H18" s="89">
        <v>25</v>
      </c>
      <c r="I18" s="89">
        <f t="shared" si="1"/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 t="shared" si="0"/>
        <v>-0.55885718739243107</v>
      </c>
      <c r="G19" s="88">
        <v>470</v>
      </c>
      <c r="H19" s="89">
        <v>13</v>
      </c>
      <c r="I19" s="89">
        <f t="shared" si="1"/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 t="shared" si="0"/>
        <v>-0.61536677297767473</v>
      </c>
      <c r="G20" s="88">
        <v>737</v>
      </c>
      <c r="H20" s="89">
        <v>8</v>
      </c>
      <c r="I20" s="89">
        <f t="shared" si="1"/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 t="shared" si="0"/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 t="shared" si="0"/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400846.37</v>
      </c>
      <c r="E23" s="108">
        <v>100910.86</v>
      </c>
      <c r="F23" s="109">
        <f t="shared" si="0"/>
        <v>2.9722817742312375</v>
      </c>
      <c r="G23" s="108">
        <f>SUM(G13:G22)</f>
        <v>54887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410731.75999999989</v>
      </c>
      <c r="E35" s="108">
        <v>120399.82</v>
      </c>
      <c r="F35" s="109">
        <f>(D35-E35)/E35</f>
        <v>2.4113984555790853</v>
      </c>
      <c r="G35" s="108">
        <f>SUM(G23:G34)</f>
        <v>56545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17" t="s">
        <v>123</v>
      </c>
      <c r="D45" s="108">
        <f>SUM(D35:D44)</f>
        <v>411293.22999999992</v>
      </c>
      <c r="E45" s="110">
        <v>122962.34</v>
      </c>
      <c r="F45" s="109">
        <f>(D45-E45)/E45</f>
        <v>2.3448715273310503</v>
      </c>
      <c r="G45" s="108">
        <f>SUM(G35:G44)</f>
        <v>56648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sheetPr codeName="Sheet6"/>
  <dimension ref="A1:AA83"/>
  <sheetViews>
    <sheetView topLeftCell="A17" zoomScale="60" zoomScaleNormal="60" workbookViewId="0">
      <selection activeCell="H31" sqref="H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>
      <c r="A6" s="159"/>
      <c r="B6" s="159"/>
      <c r="C6" s="156"/>
      <c r="D6" s="4" t="s">
        <v>831</v>
      </c>
      <c r="E6" s="4" t="s">
        <v>819</v>
      </c>
      <c r="F6" s="156"/>
      <c r="G6" s="4" t="s">
        <v>831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>
      <c r="A10" s="159"/>
      <c r="B10" s="159"/>
      <c r="C10" s="156"/>
      <c r="D10" s="75" t="s">
        <v>832</v>
      </c>
      <c r="E10" s="75" t="s">
        <v>820</v>
      </c>
      <c r="F10" s="156"/>
      <c r="G10" s="75" t="s">
        <v>832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sheetPr codeName="Sheet7"/>
  <dimension ref="A1:AA74"/>
  <sheetViews>
    <sheetView topLeftCell="A6" zoomScale="60" zoomScaleNormal="60" workbookViewId="0">
      <selection activeCell="T35" sqref="T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4" t="s">
        <v>819</v>
      </c>
      <c r="E6" s="4" t="s">
        <v>806</v>
      </c>
      <c r="F6" s="156"/>
      <c r="G6" s="4" t="s">
        <v>819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7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7">
      <c r="A10" s="159"/>
      <c r="B10" s="159"/>
      <c r="C10" s="156"/>
      <c r="D10" s="75" t="s">
        <v>820</v>
      </c>
      <c r="E10" s="75" t="s">
        <v>807</v>
      </c>
      <c r="F10" s="156"/>
      <c r="G10" s="75" t="s">
        <v>820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7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6766-BC28-4E5B-80F2-21A01913F734}">
  <dimension ref="A1:X75"/>
  <sheetViews>
    <sheetView topLeftCell="A25" zoomScale="60" zoomScaleNormal="60" workbookViewId="0">
      <selection activeCell="D35" sqref="D35:D41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4" ht="19.8">
      <c r="A1" s="1"/>
      <c r="B1" s="1"/>
      <c r="C1" s="1"/>
      <c r="D1" s="132"/>
      <c r="E1" s="2" t="s">
        <v>1025</v>
      </c>
      <c r="F1" s="133"/>
      <c r="G1" s="2"/>
      <c r="H1" s="2"/>
      <c r="I1" s="2"/>
      <c r="J1" s="1"/>
      <c r="K1" s="1"/>
      <c r="L1" s="1"/>
      <c r="M1" s="1"/>
      <c r="N1" s="1"/>
      <c r="O1" s="1"/>
    </row>
    <row r="2" spans="1:24" ht="19.8">
      <c r="A2" s="1"/>
      <c r="B2" s="1"/>
      <c r="C2" s="1"/>
      <c r="D2" s="1"/>
      <c r="E2" s="2" t="s">
        <v>1024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4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4" s="1" customFormat="1" ht="15" customHeight="1">
      <c r="A5" s="134"/>
      <c r="B5" s="135"/>
      <c r="C5" s="136" t="s">
        <v>946</v>
      </c>
      <c r="D5" s="3"/>
      <c r="E5" s="137"/>
      <c r="F5" s="136" t="s">
        <v>946</v>
      </c>
      <c r="G5" s="3"/>
      <c r="H5" s="136" t="s">
        <v>946</v>
      </c>
      <c r="I5" s="74" t="s">
        <v>946</v>
      </c>
      <c r="J5" s="138" t="s">
        <v>946</v>
      </c>
      <c r="K5" s="138" t="s">
        <v>946</v>
      </c>
      <c r="L5" s="74" t="s">
        <v>946</v>
      </c>
      <c r="M5" s="136" t="s">
        <v>946</v>
      </c>
      <c r="N5" s="139" t="s">
        <v>946</v>
      </c>
      <c r="O5" s="136" t="s">
        <v>946</v>
      </c>
      <c r="Q5" s="26"/>
      <c r="X5" s="140"/>
    </row>
    <row r="6" spans="1:24" s="1" customFormat="1">
      <c r="A6" s="141"/>
      <c r="B6" s="142"/>
      <c r="C6" s="75" t="s">
        <v>2</v>
      </c>
      <c r="D6" s="4" t="s">
        <v>1026</v>
      </c>
      <c r="E6" s="4" t="s">
        <v>1016</v>
      </c>
      <c r="F6" s="75" t="s">
        <v>3</v>
      </c>
      <c r="G6" s="4" t="s">
        <v>1026</v>
      </c>
      <c r="H6" s="75" t="s">
        <v>4</v>
      </c>
      <c r="I6" s="75" t="s">
        <v>5</v>
      </c>
      <c r="J6" s="143" t="s">
        <v>6</v>
      </c>
      <c r="K6" s="143" t="s">
        <v>1000</v>
      </c>
      <c r="L6" s="75" t="s">
        <v>1001</v>
      </c>
      <c r="M6" s="75" t="s">
        <v>1002</v>
      </c>
      <c r="N6" s="144" t="s">
        <v>1003</v>
      </c>
      <c r="O6" s="75" t="s">
        <v>11</v>
      </c>
      <c r="X6" s="140"/>
    </row>
    <row r="7" spans="1:24" s="1" customFormat="1">
      <c r="A7" s="141"/>
      <c r="B7" s="142"/>
      <c r="C7" s="145"/>
      <c r="D7" s="4" t="s">
        <v>1004</v>
      </c>
      <c r="E7" s="146" t="s">
        <v>1004</v>
      </c>
      <c r="F7" s="145"/>
      <c r="G7" s="4" t="s">
        <v>15</v>
      </c>
      <c r="H7" s="145"/>
      <c r="I7" s="145"/>
      <c r="J7" s="147"/>
      <c r="K7" s="143" t="s">
        <v>1005</v>
      </c>
      <c r="L7" s="75" t="s">
        <v>1004</v>
      </c>
      <c r="M7" s="75" t="s">
        <v>15</v>
      </c>
      <c r="N7" s="144" t="s">
        <v>1006</v>
      </c>
      <c r="O7" s="145"/>
      <c r="X7" s="140"/>
    </row>
    <row r="8" spans="1:24" s="1" customFormat="1" ht="15" thickBot="1">
      <c r="A8" s="141"/>
      <c r="B8" s="142"/>
      <c r="C8" s="145"/>
      <c r="D8" s="4" t="s">
        <v>946</v>
      </c>
      <c r="E8" s="146" t="s">
        <v>946</v>
      </c>
      <c r="F8" s="145"/>
      <c r="G8" s="4" t="s">
        <v>946</v>
      </c>
      <c r="H8" s="145"/>
      <c r="I8" s="145"/>
      <c r="J8" s="147"/>
      <c r="K8" s="147"/>
      <c r="L8" s="75" t="s">
        <v>946</v>
      </c>
      <c r="M8" s="75"/>
      <c r="N8" s="144"/>
      <c r="O8" s="145"/>
      <c r="X8" s="140"/>
    </row>
    <row r="9" spans="1:24" s="1" customFormat="1" ht="15" customHeight="1">
      <c r="A9" s="134"/>
      <c r="B9" s="135"/>
      <c r="C9" s="136" t="s">
        <v>946</v>
      </c>
      <c r="D9" s="3"/>
      <c r="E9" s="137"/>
      <c r="F9" s="136" t="s">
        <v>946</v>
      </c>
      <c r="G9" s="3"/>
      <c r="H9" s="136" t="s">
        <v>946</v>
      </c>
      <c r="I9" s="74" t="s">
        <v>946</v>
      </c>
      <c r="J9" s="138" t="s">
        <v>946</v>
      </c>
      <c r="K9" s="138" t="s">
        <v>946</v>
      </c>
      <c r="L9" s="74" t="s">
        <v>946</v>
      </c>
      <c r="M9" s="136" t="s">
        <v>946</v>
      </c>
      <c r="N9" s="139" t="s">
        <v>946</v>
      </c>
      <c r="O9" s="136" t="s">
        <v>946</v>
      </c>
      <c r="Q9" s="26"/>
      <c r="X9" s="140"/>
    </row>
    <row r="10" spans="1:24" s="1" customFormat="1" ht="21.6">
      <c r="A10" s="141"/>
      <c r="B10" s="142"/>
      <c r="C10" s="75" t="s">
        <v>17</v>
      </c>
      <c r="D10" s="4" t="s">
        <v>1027</v>
      </c>
      <c r="E10" s="4" t="s">
        <v>1017</v>
      </c>
      <c r="F10" s="75" t="s">
        <v>18</v>
      </c>
      <c r="G10" s="4" t="s">
        <v>1027</v>
      </c>
      <c r="H10" s="75" t="s">
        <v>1007</v>
      </c>
      <c r="I10" s="75" t="s">
        <v>1008</v>
      </c>
      <c r="J10" s="143" t="s">
        <v>1009</v>
      </c>
      <c r="K10" s="143" t="s">
        <v>22</v>
      </c>
      <c r="L10" s="75" t="s">
        <v>1010</v>
      </c>
      <c r="M10" s="75" t="s">
        <v>1011</v>
      </c>
      <c r="N10" s="144" t="s">
        <v>25</v>
      </c>
      <c r="O10" s="75" t="s">
        <v>1012</v>
      </c>
      <c r="X10" s="140"/>
    </row>
    <row r="11" spans="1:24" s="1" customFormat="1">
      <c r="A11" s="141"/>
      <c r="B11" s="142"/>
      <c r="C11" s="145"/>
      <c r="D11" s="4" t="s">
        <v>1013</v>
      </c>
      <c r="E11" s="146" t="s">
        <v>1013</v>
      </c>
      <c r="F11" s="145"/>
      <c r="G11" s="4" t="s">
        <v>1014</v>
      </c>
      <c r="H11" s="145"/>
      <c r="I11" s="75" t="s">
        <v>1015</v>
      </c>
      <c r="J11" s="147"/>
      <c r="K11" s="143" t="s">
        <v>30</v>
      </c>
      <c r="L11" s="75" t="s">
        <v>1013</v>
      </c>
      <c r="M11" s="75" t="s">
        <v>1014</v>
      </c>
      <c r="N11" s="144" t="s">
        <v>33</v>
      </c>
      <c r="O11" s="145"/>
      <c r="X11" s="140"/>
    </row>
    <row r="12" spans="1:24" s="1" customFormat="1" ht="15" thickBot="1">
      <c r="A12" s="148"/>
      <c r="B12" s="149"/>
      <c r="C12" s="150"/>
      <c r="D12" s="5" t="s">
        <v>946</v>
      </c>
      <c r="E12" s="151" t="s">
        <v>946</v>
      </c>
      <c r="F12" s="150"/>
      <c r="G12" s="5" t="s">
        <v>946</v>
      </c>
      <c r="H12" s="150"/>
      <c r="I12" s="150" t="s">
        <v>946</v>
      </c>
      <c r="J12" s="152"/>
      <c r="K12" s="152"/>
      <c r="L12" s="76" t="s">
        <v>946</v>
      </c>
      <c r="M12" s="76" t="s">
        <v>946</v>
      </c>
      <c r="N12" s="153"/>
      <c r="O12" s="150"/>
      <c r="X12" s="140"/>
    </row>
    <row r="13" spans="1:24" ht="25.5" customHeight="1">
      <c r="A13" s="35">
        <v>1</v>
      </c>
      <c r="B13" s="35">
        <v>1</v>
      </c>
      <c r="C13" s="28" t="s">
        <v>1022</v>
      </c>
      <c r="D13" s="41">
        <v>63506.63</v>
      </c>
      <c r="E13" s="41">
        <v>88923.03</v>
      </c>
      <c r="F13" s="45">
        <f>(D13-E13)/E13</f>
        <v>-0.28582471829851053</v>
      </c>
      <c r="G13" s="41">
        <v>7779</v>
      </c>
      <c r="H13" s="39">
        <v>103</v>
      </c>
      <c r="I13" s="39">
        <f>G13/H13</f>
        <v>75.524271844660191</v>
      </c>
      <c r="J13" s="39">
        <v>13</v>
      </c>
      <c r="K13" s="39">
        <v>2</v>
      </c>
      <c r="L13" s="41">
        <v>208397.24</v>
      </c>
      <c r="M13" s="41">
        <v>28682</v>
      </c>
      <c r="N13" s="78">
        <v>45009</v>
      </c>
      <c r="O13" s="36" t="s">
        <v>48</v>
      </c>
      <c r="S13" s="125"/>
      <c r="T13" s="80"/>
    </row>
    <row r="14" spans="1:24" ht="25.5" customHeight="1">
      <c r="A14" s="35">
        <v>2</v>
      </c>
      <c r="B14" s="35" t="s">
        <v>34</v>
      </c>
      <c r="C14" s="28" t="s">
        <v>1043</v>
      </c>
      <c r="D14" s="41">
        <v>25512.01</v>
      </c>
      <c r="E14" s="39" t="s">
        <v>36</v>
      </c>
      <c r="F14" s="39" t="s">
        <v>36</v>
      </c>
      <c r="G14" s="41">
        <v>3577</v>
      </c>
      <c r="H14" s="154">
        <v>107</v>
      </c>
      <c r="I14" s="39">
        <f t="shared" ref="I14:I22" si="0">G14/H14</f>
        <v>33.429906542056074</v>
      </c>
      <c r="J14" s="154">
        <v>15</v>
      </c>
      <c r="K14" s="89">
        <v>1</v>
      </c>
      <c r="L14" s="41">
        <v>26633.23</v>
      </c>
      <c r="M14" s="41">
        <v>3729</v>
      </c>
      <c r="N14" s="78">
        <v>45016</v>
      </c>
      <c r="O14" s="36" t="s">
        <v>825</v>
      </c>
      <c r="Q14" s="125"/>
      <c r="R14" s="80"/>
      <c r="S14" s="125"/>
      <c r="T14" s="80"/>
      <c r="U14" s="125"/>
      <c r="V14" s="125"/>
      <c r="W14" s="80"/>
    </row>
    <row r="15" spans="1:24" ht="25.5" customHeight="1">
      <c r="A15" s="35">
        <v>3</v>
      </c>
      <c r="B15" s="35" t="s">
        <v>34</v>
      </c>
      <c r="C15" s="28" t="s">
        <v>1040</v>
      </c>
      <c r="D15" s="41">
        <v>22945.37</v>
      </c>
      <c r="E15" s="39" t="s">
        <v>36</v>
      </c>
      <c r="F15" s="39" t="s">
        <v>36</v>
      </c>
      <c r="G15" s="41">
        <v>4483</v>
      </c>
      <c r="H15" s="154">
        <v>95</v>
      </c>
      <c r="I15" s="39">
        <f t="shared" si="0"/>
        <v>47.189473684210526</v>
      </c>
      <c r="J15" s="154">
        <v>14</v>
      </c>
      <c r="K15" s="154">
        <v>1</v>
      </c>
      <c r="L15" s="41">
        <v>22945.37</v>
      </c>
      <c r="M15" s="41">
        <v>4483</v>
      </c>
      <c r="N15" s="78">
        <v>45016</v>
      </c>
      <c r="O15" s="36" t="s">
        <v>789</v>
      </c>
      <c r="Q15" s="125"/>
      <c r="R15" s="80"/>
      <c r="S15" s="125"/>
      <c r="T15" s="80"/>
      <c r="U15" s="125"/>
      <c r="V15" s="125"/>
      <c r="W15" s="80"/>
    </row>
    <row r="16" spans="1:24" ht="25.5" customHeight="1">
      <c r="A16" s="35">
        <v>4</v>
      </c>
      <c r="B16" s="35" t="s">
        <v>34</v>
      </c>
      <c r="C16" s="28" t="s">
        <v>1041</v>
      </c>
      <c r="D16" s="41">
        <v>16446.009999999998</v>
      </c>
      <c r="E16" s="39" t="s">
        <v>36</v>
      </c>
      <c r="F16" s="39" t="s">
        <v>36</v>
      </c>
      <c r="G16" s="41">
        <v>2391</v>
      </c>
      <c r="H16" s="154">
        <v>71</v>
      </c>
      <c r="I16" s="39">
        <f t="shared" si="0"/>
        <v>33.676056338028168</v>
      </c>
      <c r="J16" s="154">
        <v>13</v>
      </c>
      <c r="K16" s="89">
        <v>1</v>
      </c>
      <c r="L16" s="41">
        <v>17538.09</v>
      </c>
      <c r="M16" s="41">
        <v>2572</v>
      </c>
      <c r="N16" s="78">
        <v>45016</v>
      </c>
      <c r="O16" s="36" t="s">
        <v>39</v>
      </c>
      <c r="Q16" s="125"/>
      <c r="R16" s="80"/>
      <c r="S16" s="125"/>
      <c r="T16" s="80"/>
      <c r="U16" s="125"/>
      <c r="V16" s="125"/>
      <c r="W16" s="80"/>
    </row>
    <row r="17" spans="1:24" ht="25.5" customHeight="1">
      <c r="A17" s="35">
        <v>5</v>
      </c>
      <c r="B17" s="86" t="s">
        <v>34</v>
      </c>
      <c r="C17" s="87" t="s">
        <v>991</v>
      </c>
      <c r="D17" s="88">
        <v>12724.55</v>
      </c>
      <c r="E17" s="89" t="s">
        <v>36</v>
      </c>
      <c r="F17" s="89" t="s">
        <v>36</v>
      </c>
      <c r="G17" s="88">
        <v>1836</v>
      </c>
      <c r="H17" s="131">
        <v>25</v>
      </c>
      <c r="I17" s="39">
        <f t="shared" si="0"/>
        <v>73.44</v>
      </c>
      <c r="J17" s="131" t="s">
        <v>36</v>
      </c>
      <c r="K17" s="89">
        <v>2</v>
      </c>
      <c r="L17" s="88">
        <v>37354</v>
      </c>
      <c r="M17" s="88">
        <v>4447</v>
      </c>
      <c r="N17" s="90" t="s">
        <v>1029</v>
      </c>
      <c r="O17" s="91" t="s">
        <v>539</v>
      </c>
      <c r="Q17" s="125"/>
      <c r="R17" s="80"/>
      <c r="S17" s="125"/>
      <c r="T17" s="80"/>
      <c r="U17" s="125"/>
      <c r="V17" s="125"/>
      <c r="W17" s="80"/>
    </row>
    <row r="18" spans="1:24" ht="25.95" customHeight="1">
      <c r="A18" s="35">
        <v>6</v>
      </c>
      <c r="B18" s="35">
        <v>5</v>
      </c>
      <c r="C18" s="28" t="s">
        <v>924</v>
      </c>
      <c r="D18" s="41">
        <v>11794.32</v>
      </c>
      <c r="E18" s="41">
        <v>9489.94</v>
      </c>
      <c r="F18" s="45">
        <f>(D18-E18)/E18</f>
        <v>0.24282345304606764</v>
      </c>
      <c r="G18" s="41">
        <v>2204</v>
      </c>
      <c r="H18" s="39">
        <v>47</v>
      </c>
      <c r="I18" s="39">
        <f t="shared" si="0"/>
        <v>46.893617021276597</v>
      </c>
      <c r="J18" s="39">
        <v>10</v>
      </c>
      <c r="K18" s="39">
        <v>9</v>
      </c>
      <c r="L18" s="41">
        <v>311847.39</v>
      </c>
      <c r="M18" s="41">
        <v>61652</v>
      </c>
      <c r="N18" s="78">
        <v>44960</v>
      </c>
      <c r="O18" s="36" t="s">
        <v>45</v>
      </c>
      <c r="Q18" s="125"/>
      <c r="R18" s="80"/>
      <c r="S18" s="125"/>
      <c r="T18" s="80"/>
      <c r="U18" s="125"/>
      <c r="V18" s="125"/>
      <c r="W18" s="80"/>
    </row>
    <row r="19" spans="1:24" ht="25.5" customHeight="1">
      <c r="A19" s="35">
        <v>7</v>
      </c>
      <c r="B19" s="35">
        <v>2</v>
      </c>
      <c r="C19" s="28" t="s">
        <v>968</v>
      </c>
      <c r="D19" s="41">
        <v>10534.669999999998</v>
      </c>
      <c r="E19" s="41">
        <v>15251.22</v>
      </c>
      <c r="F19" s="45">
        <f>(D19-E19)/E19</f>
        <v>-0.30925722663498406</v>
      </c>
      <c r="G19" s="41">
        <v>1494</v>
      </c>
      <c r="H19" s="154">
        <v>44</v>
      </c>
      <c r="I19" s="39">
        <f t="shared" si="0"/>
        <v>33.954545454545453</v>
      </c>
      <c r="J19" s="154">
        <v>8</v>
      </c>
      <c r="K19" s="39">
        <v>5</v>
      </c>
      <c r="L19" s="41">
        <v>218319.62000000002</v>
      </c>
      <c r="M19" s="41">
        <v>34248</v>
      </c>
      <c r="N19" s="78">
        <v>44988</v>
      </c>
      <c r="O19" s="36" t="s">
        <v>969</v>
      </c>
      <c r="Q19" s="125"/>
      <c r="R19" s="80"/>
      <c r="S19" s="125"/>
      <c r="T19" s="80"/>
      <c r="U19" s="125"/>
      <c r="V19" s="125"/>
      <c r="W19" s="80"/>
    </row>
    <row r="20" spans="1:24" ht="25.5" customHeight="1">
      <c r="A20" s="35">
        <v>8</v>
      </c>
      <c r="B20" s="35">
        <v>3</v>
      </c>
      <c r="C20" s="28" t="s">
        <v>997</v>
      </c>
      <c r="D20" s="41">
        <v>10188.77</v>
      </c>
      <c r="E20" s="41">
        <v>15217.78</v>
      </c>
      <c r="F20" s="45">
        <f>(D20-E20)/E20</f>
        <v>-0.33046935886837631</v>
      </c>
      <c r="G20" s="41">
        <v>1837</v>
      </c>
      <c r="H20" s="39">
        <v>57</v>
      </c>
      <c r="I20" s="39">
        <f t="shared" si="0"/>
        <v>32.228070175438596</v>
      </c>
      <c r="J20" s="39">
        <v>11</v>
      </c>
      <c r="K20" s="39">
        <v>3</v>
      </c>
      <c r="L20" s="41">
        <v>55832.77</v>
      </c>
      <c r="M20" s="41">
        <v>9962</v>
      </c>
      <c r="N20" s="78">
        <v>45002</v>
      </c>
      <c r="O20" s="36" t="s">
        <v>48</v>
      </c>
      <c r="Q20" s="125"/>
      <c r="R20" s="80"/>
      <c r="S20" s="125"/>
      <c r="T20" s="80"/>
      <c r="U20" s="125"/>
      <c r="V20" s="125"/>
      <c r="W20" s="80"/>
    </row>
    <row r="21" spans="1:24" ht="25.5" customHeight="1">
      <c r="A21" s="35">
        <v>9</v>
      </c>
      <c r="B21" s="86" t="s">
        <v>34</v>
      </c>
      <c r="C21" s="87" t="s">
        <v>988</v>
      </c>
      <c r="D21" s="88">
        <v>9355.26</v>
      </c>
      <c r="E21" s="89" t="s">
        <v>36</v>
      </c>
      <c r="F21" s="89" t="s">
        <v>36</v>
      </c>
      <c r="G21" s="88">
        <v>1356</v>
      </c>
      <c r="H21" s="131">
        <v>36</v>
      </c>
      <c r="I21" s="39">
        <f t="shared" si="0"/>
        <v>37.666666666666664</v>
      </c>
      <c r="J21" s="131" t="s">
        <v>36</v>
      </c>
      <c r="K21" s="89">
        <v>2</v>
      </c>
      <c r="L21" s="88">
        <v>31034</v>
      </c>
      <c r="M21" s="88">
        <v>2868</v>
      </c>
      <c r="N21" s="90" t="s">
        <v>1029</v>
      </c>
      <c r="O21" s="91" t="s">
        <v>539</v>
      </c>
      <c r="Q21" s="125"/>
      <c r="R21" s="80"/>
      <c r="S21" s="125"/>
      <c r="T21" s="80"/>
      <c r="U21" s="125"/>
      <c r="V21" s="125"/>
      <c r="W21" s="80"/>
    </row>
    <row r="22" spans="1:24" ht="25.5" customHeight="1">
      <c r="A22" s="35">
        <v>10</v>
      </c>
      <c r="B22" s="35">
        <v>7</v>
      </c>
      <c r="C22" s="28" t="s">
        <v>961</v>
      </c>
      <c r="D22" s="41">
        <v>8264.2099999999991</v>
      </c>
      <c r="E22" s="41">
        <v>8764.16</v>
      </c>
      <c r="F22" s="45">
        <f>(D22-E22)/E22</f>
        <v>-5.7044828026873169E-2</v>
      </c>
      <c r="G22" s="41">
        <v>1144</v>
      </c>
      <c r="H22" s="39">
        <v>24</v>
      </c>
      <c r="I22" s="39">
        <f t="shared" si="0"/>
        <v>47.666666666666664</v>
      </c>
      <c r="J22" s="39">
        <v>8</v>
      </c>
      <c r="K22" s="39">
        <v>6</v>
      </c>
      <c r="L22" s="41">
        <v>115591.12</v>
      </c>
      <c r="M22" s="41">
        <v>18081</v>
      </c>
      <c r="N22" s="78">
        <v>44981</v>
      </c>
      <c r="O22" s="36" t="s">
        <v>944</v>
      </c>
      <c r="Q22" s="125"/>
      <c r="R22" s="80"/>
      <c r="S22" s="125"/>
      <c r="T22" s="80"/>
      <c r="U22" s="125"/>
      <c r="V22" s="125"/>
      <c r="W22" s="80"/>
    </row>
    <row r="23" spans="1:24" ht="25.35" customHeight="1">
      <c r="A23" s="107"/>
      <c r="B23" s="107"/>
      <c r="C23" s="117" t="s">
        <v>53</v>
      </c>
      <c r="D23" s="108">
        <f>SUM(D13:D22)</f>
        <v>191271.8</v>
      </c>
      <c r="E23" s="108">
        <v>174546.09999999998</v>
      </c>
      <c r="F23" s="109">
        <f>(D23-E23)/E23</f>
        <v>9.5823968567616311E-2</v>
      </c>
      <c r="G23" s="108">
        <f>SUM(G13:G22)</f>
        <v>28101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122"/>
      <c r="X24" s="93"/>
    </row>
    <row r="25" spans="1:24" ht="25.5" customHeight="1">
      <c r="A25" s="35">
        <v>11</v>
      </c>
      <c r="B25" s="35">
        <v>8</v>
      </c>
      <c r="C25" s="28" t="s">
        <v>836</v>
      </c>
      <c r="D25" s="41">
        <v>8058.37</v>
      </c>
      <c r="E25" s="41">
        <v>7317.01</v>
      </c>
      <c r="F25" s="45">
        <f>(D25-E25)/E25</f>
        <v>0.10132007472997845</v>
      </c>
      <c r="G25" s="41">
        <v>1422</v>
      </c>
      <c r="H25" s="39">
        <v>35</v>
      </c>
      <c r="I25" s="39">
        <f>G25/H25</f>
        <v>40.628571428571426</v>
      </c>
      <c r="J25" s="39">
        <v>7</v>
      </c>
      <c r="K25" s="39">
        <v>15</v>
      </c>
      <c r="L25" s="41">
        <v>1034770.84</v>
      </c>
      <c r="M25" s="41">
        <v>192397</v>
      </c>
      <c r="N25" s="78" t="s">
        <v>857</v>
      </c>
      <c r="O25" s="36" t="s">
        <v>918</v>
      </c>
      <c r="Q25" s="125"/>
      <c r="R25" s="80"/>
      <c r="S25" s="125"/>
      <c r="T25" s="80"/>
      <c r="U25" s="125"/>
      <c r="V25" s="125"/>
      <c r="W25" s="80"/>
    </row>
    <row r="26" spans="1:24" ht="25.95" customHeight="1">
      <c r="A26" s="35">
        <v>12</v>
      </c>
      <c r="B26" s="35">
        <v>4</v>
      </c>
      <c r="C26" s="28" t="s">
        <v>986</v>
      </c>
      <c r="D26" s="41">
        <v>7451.01</v>
      </c>
      <c r="E26" s="41">
        <v>10666.67</v>
      </c>
      <c r="F26" s="45">
        <f>(D26-E26)/E26</f>
        <v>-0.30146803079124035</v>
      </c>
      <c r="G26" s="41">
        <v>1037</v>
      </c>
      <c r="H26" s="39">
        <v>21</v>
      </c>
      <c r="I26" s="39">
        <f t="shared" ref="I26:I34" si="1">G26/H26</f>
        <v>49.38095238095238</v>
      </c>
      <c r="J26" s="39">
        <v>7</v>
      </c>
      <c r="K26" s="39">
        <v>4</v>
      </c>
      <c r="L26" s="41">
        <v>113080.61</v>
      </c>
      <c r="M26" s="41">
        <v>15902</v>
      </c>
      <c r="N26" s="78">
        <v>44995</v>
      </c>
      <c r="O26" s="36" t="s">
        <v>825</v>
      </c>
      <c r="Q26" s="125"/>
      <c r="R26" s="80"/>
      <c r="S26" s="125"/>
      <c r="T26" s="80"/>
      <c r="U26" s="125"/>
      <c r="V26" s="125"/>
      <c r="W26" s="125"/>
      <c r="X26" s="80"/>
    </row>
    <row r="27" spans="1:24" ht="25.5" customHeight="1">
      <c r="A27" s="35">
        <v>13</v>
      </c>
      <c r="B27" s="35">
        <v>6</v>
      </c>
      <c r="C27" s="28" t="s">
        <v>996</v>
      </c>
      <c r="D27" s="41">
        <v>3442.25</v>
      </c>
      <c r="E27" s="41">
        <v>8770.49</v>
      </c>
      <c r="F27" s="45">
        <f>(D27-E27)/E27</f>
        <v>-0.60751907818149276</v>
      </c>
      <c r="G27" s="41">
        <v>550</v>
      </c>
      <c r="H27" s="39">
        <v>19</v>
      </c>
      <c r="I27" s="39">
        <f t="shared" si="1"/>
        <v>28.94736842105263</v>
      </c>
      <c r="J27" s="39">
        <v>7</v>
      </c>
      <c r="K27" s="39">
        <v>3</v>
      </c>
      <c r="L27" s="41">
        <v>45181.19</v>
      </c>
      <c r="M27" s="41">
        <v>7217</v>
      </c>
      <c r="N27" s="78">
        <v>45002</v>
      </c>
      <c r="O27" s="36" t="s">
        <v>45</v>
      </c>
      <c r="Q27" s="125"/>
      <c r="R27" s="80"/>
      <c r="S27" s="125"/>
      <c r="T27" s="80"/>
      <c r="U27" s="125"/>
      <c r="V27" s="125"/>
      <c r="W27" s="125"/>
      <c r="X27" s="80"/>
    </row>
    <row r="28" spans="1:24" ht="25.95" customHeight="1">
      <c r="A28" s="35">
        <v>14</v>
      </c>
      <c r="B28" s="86" t="s">
        <v>34</v>
      </c>
      <c r="C28" s="87" t="s">
        <v>990</v>
      </c>
      <c r="D28" s="88">
        <v>3386.39</v>
      </c>
      <c r="E28" s="89" t="s">
        <v>36</v>
      </c>
      <c r="F28" s="89" t="s">
        <v>36</v>
      </c>
      <c r="G28" s="88">
        <v>498</v>
      </c>
      <c r="H28" s="131">
        <v>17</v>
      </c>
      <c r="I28" s="39">
        <f t="shared" si="1"/>
        <v>29.294117647058822</v>
      </c>
      <c r="J28" s="131" t="s">
        <v>36</v>
      </c>
      <c r="K28" s="89">
        <v>2</v>
      </c>
      <c r="L28" s="88">
        <v>19345</v>
      </c>
      <c r="M28" s="88">
        <v>2182</v>
      </c>
      <c r="N28" s="90" t="s">
        <v>1029</v>
      </c>
      <c r="O28" s="91" t="s">
        <v>539</v>
      </c>
      <c r="Q28" s="122"/>
      <c r="R28" s="93"/>
      <c r="S28" s="125"/>
      <c r="T28" s="80"/>
      <c r="U28" s="125"/>
      <c r="V28" s="125"/>
      <c r="W28" s="80"/>
    </row>
    <row r="29" spans="1:24" ht="25.5" customHeight="1">
      <c r="A29" s="35">
        <v>15</v>
      </c>
      <c r="B29" s="35">
        <v>11</v>
      </c>
      <c r="C29" s="28" t="s">
        <v>945</v>
      </c>
      <c r="D29" s="41">
        <v>3087.5</v>
      </c>
      <c r="E29" s="41">
        <v>4154.25</v>
      </c>
      <c r="F29" s="45">
        <f>(D29-E29)/E29</f>
        <v>-0.25678521995546727</v>
      </c>
      <c r="G29" s="41">
        <v>458</v>
      </c>
      <c r="H29" s="39">
        <v>16</v>
      </c>
      <c r="I29" s="39">
        <f t="shared" si="1"/>
        <v>28.625</v>
      </c>
      <c r="J29" s="39">
        <v>8</v>
      </c>
      <c r="K29" s="39">
        <v>7</v>
      </c>
      <c r="L29" s="41">
        <v>256546.12</v>
      </c>
      <c r="M29" s="41">
        <v>41931</v>
      </c>
      <c r="N29" s="78">
        <v>44973</v>
      </c>
      <c r="O29" s="36" t="s">
        <v>48</v>
      </c>
      <c r="Q29" s="125"/>
      <c r="R29" s="80"/>
      <c r="S29" s="125"/>
      <c r="T29" s="80"/>
      <c r="U29" s="125"/>
      <c r="V29" s="125"/>
      <c r="W29" s="125"/>
      <c r="X29" s="80"/>
    </row>
    <row r="30" spans="1:24" ht="25.5" customHeight="1">
      <c r="A30" s="35">
        <v>16</v>
      </c>
      <c r="B30" s="86" t="s">
        <v>34</v>
      </c>
      <c r="C30" s="28" t="s">
        <v>1030</v>
      </c>
      <c r="D30" s="41">
        <v>2818.37</v>
      </c>
      <c r="E30" s="39" t="s">
        <v>36</v>
      </c>
      <c r="F30" s="39" t="s">
        <v>36</v>
      </c>
      <c r="G30" s="41">
        <v>418</v>
      </c>
      <c r="H30" s="154">
        <v>18</v>
      </c>
      <c r="I30" s="39">
        <f t="shared" si="1"/>
        <v>23.222222222222221</v>
      </c>
      <c r="J30" s="154" t="s">
        <v>36</v>
      </c>
      <c r="K30" s="39">
        <v>2</v>
      </c>
      <c r="L30" s="41">
        <v>6450</v>
      </c>
      <c r="M30" s="41">
        <v>1118</v>
      </c>
      <c r="N30" s="78" t="s">
        <v>1029</v>
      </c>
      <c r="O30" s="36" t="s">
        <v>539</v>
      </c>
      <c r="Q30" s="125"/>
      <c r="R30" s="80"/>
      <c r="S30" s="125"/>
      <c r="T30" s="80"/>
      <c r="U30" s="125"/>
      <c r="V30" s="125"/>
      <c r="W30" s="80"/>
    </row>
    <row r="31" spans="1:24" ht="25.95" customHeight="1">
      <c r="A31" s="35">
        <v>17</v>
      </c>
      <c r="B31" s="86" t="s">
        <v>34</v>
      </c>
      <c r="C31" s="87" t="s">
        <v>989</v>
      </c>
      <c r="D31" s="88">
        <v>2815.61</v>
      </c>
      <c r="E31" s="89" t="s">
        <v>36</v>
      </c>
      <c r="F31" s="89" t="s">
        <v>36</v>
      </c>
      <c r="G31" s="88">
        <v>462</v>
      </c>
      <c r="H31" s="131">
        <v>21</v>
      </c>
      <c r="I31" s="39">
        <f t="shared" si="1"/>
        <v>22</v>
      </c>
      <c r="J31" s="131" t="s">
        <v>36</v>
      </c>
      <c r="K31" s="89">
        <v>2</v>
      </c>
      <c r="L31" s="88">
        <v>16137</v>
      </c>
      <c r="M31" s="88">
        <v>1595</v>
      </c>
      <c r="N31" s="90" t="s">
        <v>1029</v>
      </c>
      <c r="O31" s="91" t="s">
        <v>539</v>
      </c>
      <c r="Q31" s="122"/>
      <c r="R31" s="93"/>
      <c r="S31" s="125"/>
      <c r="T31" s="80"/>
      <c r="U31" s="125"/>
      <c r="V31" s="125"/>
      <c r="W31" s="125"/>
      <c r="X31" s="80"/>
    </row>
    <row r="32" spans="1:24" ht="25.95" customHeight="1">
      <c r="A32" s="35">
        <v>18</v>
      </c>
      <c r="B32" s="35">
        <v>12</v>
      </c>
      <c r="C32" s="28" t="s">
        <v>956</v>
      </c>
      <c r="D32" s="41">
        <v>2197.39</v>
      </c>
      <c r="E32" s="41">
        <v>3647.08</v>
      </c>
      <c r="F32" s="45">
        <f>(D32-E32)/E32</f>
        <v>-0.39749333713546181</v>
      </c>
      <c r="G32" s="41">
        <v>447</v>
      </c>
      <c r="H32" s="39">
        <v>18</v>
      </c>
      <c r="I32" s="39">
        <f t="shared" si="1"/>
        <v>24.833333333333332</v>
      </c>
      <c r="J32" s="39">
        <v>7</v>
      </c>
      <c r="K32" s="39">
        <v>6</v>
      </c>
      <c r="L32" s="41">
        <v>69685.51999999999</v>
      </c>
      <c r="M32" s="41">
        <v>14309</v>
      </c>
      <c r="N32" s="78">
        <v>44981</v>
      </c>
      <c r="O32" s="36" t="s">
        <v>876</v>
      </c>
      <c r="Q32" s="125"/>
      <c r="R32" s="80"/>
      <c r="S32" s="125"/>
      <c r="T32" s="80"/>
      <c r="U32" s="125"/>
      <c r="V32" s="125"/>
      <c r="W32" s="125"/>
      <c r="X32" s="80"/>
    </row>
    <row r="33" spans="1:24" ht="25.95" customHeight="1">
      <c r="A33" s="35">
        <v>19</v>
      </c>
      <c r="B33" s="35" t="s">
        <v>34</v>
      </c>
      <c r="C33" s="28" t="s">
        <v>1042</v>
      </c>
      <c r="D33" s="41">
        <v>1843.45</v>
      </c>
      <c r="E33" s="39" t="s">
        <v>36</v>
      </c>
      <c r="F33" s="39" t="s">
        <v>36</v>
      </c>
      <c r="G33" s="41">
        <v>280</v>
      </c>
      <c r="H33" s="154">
        <v>38</v>
      </c>
      <c r="I33" s="39">
        <f t="shared" si="1"/>
        <v>7.3684210526315788</v>
      </c>
      <c r="J33" s="154">
        <v>15</v>
      </c>
      <c r="K33" s="89">
        <v>1</v>
      </c>
      <c r="L33" s="41">
        <v>1843.45</v>
      </c>
      <c r="M33" s="41">
        <v>280</v>
      </c>
      <c r="N33" s="78">
        <v>45016</v>
      </c>
      <c r="O33" s="36" t="s">
        <v>50</v>
      </c>
      <c r="Q33" s="125"/>
      <c r="R33" s="80"/>
      <c r="S33" s="125"/>
      <c r="T33" s="80"/>
      <c r="U33" s="125"/>
      <c r="V33" s="125"/>
      <c r="W33" s="80"/>
    </row>
    <row r="34" spans="1:24" s="97" customFormat="1" ht="25.95" customHeight="1">
      <c r="A34" s="35">
        <v>20</v>
      </c>
      <c r="B34" s="86" t="s">
        <v>34</v>
      </c>
      <c r="C34" s="28" t="s">
        <v>1031</v>
      </c>
      <c r="D34" s="41">
        <v>1705.4</v>
      </c>
      <c r="E34" s="39" t="s">
        <v>36</v>
      </c>
      <c r="F34" s="39" t="s">
        <v>36</v>
      </c>
      <c r="G34" s="41">
        <v>257</v>
      </c>
      <c r="H34" s="154">
        <v>6</v>
      </c>
      <c r="I34" s="39">
        <f t="shared" si="1"/>
        <v>42.833333333333336</v>
      </c>
      <c r="J34" s="154" t="s">
        <v>36</v>
      </c>
      <c r="K34" s="39">
        <v>2</v>
      </c>
      <c r="L34" s="41">
        <v>4952</v>
      </c>
      <c r="M34" s="41">
        <v>999</v>
      </c>
      <c r="N34" s="78" t="s">
        <v>1029</v>
      </c>
      <c r="O34" s="36" t="s">
        <v>539</v>
      </c>
      <c r="Q34" s="122"/>
      <c r="R34" s="93"/>
      <c r="S34" s="122"/>
      <c r="T34" s="93"/>
      <c r="U34" s="122"/>
      <c r="V34" s="122"/>
      <c r="W34" s="93"/>
    </row>
    <row r="35" spans="1:24" ht="24.75" customHeight="1">
      <c r="A35" s="107"/>
      <c r="B35" s="107"/>
      <c r="C35" s="117" t="s">
        <v>69</v>
      </c>
      <c r="D35" s="108">
        <f>SUM(D23:D34)</f>
        <v>228077.54</v>
      </c>
      <c r="E35" s="108">
        <v>193833.19999999998</v>
      </c>
      <c r="F35" s="109">
        <f>(D35-E35)/E35</f>
        <v>0.17666911550756026</v>
      </c>
      <c r="G35" s="108">
        <f>SUM(G23:G34)</f>
        <v>33930</v>
      </c>
      <c r="H35" s="110"/>
      <c r="I35" s="110"/>
      <c r="J35" s="110"/>
      <c r="K35" s="110"/>
      <c r="L35" s="108"/>
      <c r="M35" s="108"/>
      <c r="N35" s="111"/>
      <c r="O35" s="112"/>
      <c r="V35" s="122"/>
      <c r="W35" s="122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2"/>
      <c r="W36" s="122"/>
      <c r="X36" s="93"/>
    </row>
    <row r="37" spans="1:24" s="97" customFormat="1" ht="25.95" customHeight="1">
      <c r="A37" s="35">
        <v>21</v>
      </c>
      <c r="B37" s="35">
        <v>17</v>
      </c>
      <c r="C37" s="28" t="s">
        <v>977</v>
      </c>
      <c r="D37" s="41">
        <v>1425.8</v>
      </c>
      <c r="E37" s="41">
        <v>1008.4</v>
      </c>
      <c r="F37" s="45">
        <f>(D37-E37)/E37</f>
        <v>0.4139230464101547</v>
      </c>
      <c r="G37" s="41">
        <v>245</v>
      </c>
      <c r="H37" s="39">
        <v>6</v>
      </c>
      <c r="I37" s="39">
        <f>G37/H37</f>
        <v>40.833333333333336</v>
      </c>
      <c r="J37" s="39">
        <v>3</v>
      </c>
      <c r="K37" s="131" t="s">
        <v>36</v>
      </c>
      <c r="L37" s="41">
        <v>37334.180000000008</v>
      </c>
      <c r="M37" s="41">
        <v>6364</v>
      </c>
      <c r="N37" s="78">
        <v>44678</v>
      </c>
      <c r="O37" s="36" t="s">
        <v>876</v>
      </c>
      <c r="S37" s="122"/>
      <c r="T37" s="93"/>
      <c r="U37" s="122"/>
      <c r="V37" s="122"/>
      <c r="W37" s="93"/>
    </row>
    <row r="38" spans="1:24" s="97" customFormat="1" ht="25.95" customHeight="1">
      <c r="A38" s="35">
        <v>22</v>
      </c>
      <c r="B38" s="35">
        <v>10</v>
      </c>
      <c r="C38" s="28" t="s">
        <v>967</v>
      </c>
      <c r="D38" s="41">
        <v>1309.5999999999999</v>
      </c>
      <c r="E38" s="41">
        <v>5038.84</v>
      </c>
      <c r="F38" s="45">
        <f>(D38-E38)/E38</f>
        <v>-0.74009891165426966</v>
      </c>
      <c r="G38" s="41">
        <v>177</v>
      </c>
      <c r="H38" s="39">
        <v>3</v>
      </c>
      <c r="I38" s="39">
        <f t="shared" ref="I38:I41" si="2">G38/H38</f>
        <v>59</v>
      </c>
      <c r="J38" s="39">
        <v>1</v>
      </c>
      <c r="K38" s="39">
        <v>5</v>
      </c>
      <c r="L38" s="41">
        <v>83787.100000000006</v>
      </c>
      <c r="M38" s="41">
        <v>12247</v>
      </c>
      <c r="N38" s="78">
        <v>44988</v>
      </c>
      <c r="O38" s="36" t="s">
        <v>45</v>
      </c>
      <c r="Q38" s="128"/>
      <c r="R38" s="128"/>
      <c r="S38" s="122"/>
      <c r="T38" s="93"/>
      <c r="U38" s="122"/>
      <c r="V38" s="122"/>
      <c r="W38" s="93"/>
    </row>
    <row r="39" spans="1:24" ht="25.5" customHeight="1">
      <c r="A39" s="35">
        <v>23</v>
      </c>
      <c r="B39" s="35">
        <v>13</v>
      </c>
      <c r="C39" s="28" t="s">
        <v>850</v>
      </c>
      <c r="D39" s="41">
        <v>1178.8599999999999</v>
      </c>
      <c r="E39" s="41">
        <v>3282.7</v>
      </c>
      <c r="F39" s="45">
        <f>(D39-E39)/E39</f>
        <v>-0.64088707466414851</v>
      </c>
      <c r="G39" s="41">
        <v>152</v>
      </c>
      <c r="H39" s="39">
        <v>4</v>
      </c>
      <c r="I39" s="39">
        <f t="shared" si="2"/>
        <v>38</v>
      </c>
      <c r="J39" s="39">
        <v>2</v>
      </c>
      <c r="K39" s="39">
        <v>16</v>
      </c>
      <c r="L39" s="41">
        <v>2673905.5</v>
      </c>
      <c r="M39" s="41">
        <v>353943</v>
      </c>
      <c r="N39" s="78">
        <v>44911</v>
      </c>
      <c r="O39" s="36" t="s">
        <v>921</v>
      </c>
      <c r="Q39" s="72"/>
      <c r="R39" s="72"/>
      <c r="S39" s="125"/>
      <c r="T39" s="80"/>
      <c r="U39" s="125"/>
      <c r="V39" s="125"/>
      <c r="W39" s="80"/>
    </row>
    <row r="40" spans="1:24" s="97" customFormat="1" ht="25.95" customHeight="1">
      <c r="A40" s="35">
        <v>24</v>
      </c>
      <c r="B40" s="35">
        <v>9</v>
      </c>
      <c r="C40" s="28" t="s">
        <v>1023</v>
      </c>
      <c r="D40" s="41">
        <v>1169.4000000000001</v>
      </c>
      <c r="E40" s="41">
        <v>5106.96</v>
      </c>
      <c r="F40" s="45">
        <f>(D40-E40)/E40</f>
        <v>-0.77101837492363356</v>
      </c>
      <c r="G40" s="41">
        <v>194</v>
      </c>
      <c r="H40" s="39">
        <v>9</v>
      </c>
      <c r="I40" s="39">
        <f t="shared" si="2"/>
        <v>21.555555555555557</v>
      </c>
      <c r="J40" s="39">
        <v>6</v>
      </c>
      <c r="K40" s="39">
        <v>2</v>
      </c>
      <c r="L40" s="41">
        <v>9654.9500000000007</v>
      </c>
      <c r="M40" s="41">
        <v>1745</v>
      </c>
      <c r="N40" s="78">
        <v>45009</v>
      </c>
      <c r="O40" s="36" t="s">
        <v>39</v>
      </c>
      <c r="S40" s="122"/>
      <c r="T40" s="93"/>
      <c r="U40" s="122"/>
      <c r="V40" s="122"/>
      <c r="W40" s="93"/>
    </row>
    <row r="41" spans="1:24" ht="25.95" customHeight="1">
      <c r="A41" s="35">
        <v>25</v>
      </c>
      <c r="B41" s="86" t="s">
        <v>34</v>
      </c>
      <c r="C41" s="87" t="s">
        <v>1028</v>
      </c>
      <c r="D41" s="88">
        <v>940.68000000000006</v>
      </c>
      <c r="E41" s="89" t="s">
        <v>36</v>
      </c>
      <c r="F41" s="89" t="s">
        <v>36</v>
      </c>
      <c r="G41" s="88">
        <v>158</v>
      </c>
      <c r="H41" s="131">
        <v>8</v>
      </c>
      <c r="I41" s="39">
        <f t="shared" si="2"/>
        <v>19.75</v>
      </c>
      <c r="J41" s="131">
        <v>4</v>
      </c>
      <c r="K41" s="89">
        <v>1</v>
      </c>
      <c r="L41" s="88">
        <v>940.68000000000006</v>
      </c>
      <c r="M41" s="88">
        <v>158</v>
      </c>
      <c r="N41" s="90">
        <v>45016</v>
      </c>
      <c r="O41" s="91" t="s">
        <v>91</v>
      </c>
      <c r="S41" s="125"/>
      <c r="T41" s="80"/>
      <c r="U41" s="125"/>
      <c r="V41" s="125"/>
      <c r="W41" s="80"/>
    </row>
    <row r="42" spans="1:24" s="97" customFormat="1" ht="25.95" customHeight="1">
      <c r="A42" s="35">
        <v>26</v>
      </c>
      <c r="B42" s="35">
        <v>24</v>
      </c>
      <c r="C42" s="28" t="s">
        <v>957</v>
      </c>
      <c r="D42" s="41">
        <v>414</v>
      </c>
      <c r="E42" s="41">
        <v>269</v>
      </c>
      <c r="F42" s="45">
        <f>(D42-E42)/E42</f>
        <v>0.53903345724907059</v>
      </c>
      <c r="G42" s="41">
        <v>59</v>
      </c>
      <c r="H42" s="39"/>
      <c r="I42" s="39" t="s">
        <v>36</v>
      </c>
      <c r="J42" s="39">
        <v>1</v>
      </c>
      <c r="K42" s="39">
        <v>6</v>
      </c>
      <c r="L42" s="41">
        <v>21974</v>
      </c>
      <c r="M42" s="41">
        <v>3227</v>
      </c>
      <c r="N42" s="78">
        <v>44981</v>
      </c>
      <c r="O42" s="36" t="s">
        <v>65</v>
      </c>
      <c r="S42" s="122"/>
      <c r="T42" s="93"/>
      <c r="U42" s="122"/>
      <c r="V42" s="122"/>
      <c r="W42" s="93"/>
    </row>
    <row r="43" spans="1:24" ht="25.95" customHeight="1">
      <c r="A43" s="35">
        <v>27</v>
      </c>
      <c r="B43" s="86" t="s">
        <v>34</v>
      </c>
      <c r="C43" s="28" t="s">
        <v>1032</v>
      </c>
      <c r="D43" s="41">
        <v>399.47</v>
      </c>
      <c r="E43" s="39" t="s">
        <v>36</v>
      </c>
      <c r="F43" s="39" t="s">
        <v>36</v>
      </c>
      <c r="G43" s="41">
        <v>73</v>
      </c>
      <c r="H43" s="154">
        <v>5</v>
      </c>
      <c r="I43" s="39">
        <f>G43/H43</f>
        <v>14.6</v>
      </c>
      <c r="J43" s="154" t="s">
        <v>36</v>
      </c>
      <c r="K43" s="39">
        <v>2</v>
      </c>
      <c r="L43" s="41">
        <v>1182</v>
      </c>
      <c r="M43" s="41">
        <v>233</v>
      </c>
      <c r="N43" s="78" t="s">
        <v>1029</v>
      </c>
      <c r="O43" s="36" t="s">
        <v>539</v>
      </c>
      <c r="S43" s="125"/>
      <c r="T43" s="80"/>
      <c r="U43" s="125"/>
      <c r="V43" s="125"/>
      <c r="W43" s="80"/>
    </row>
    <row r="44" spans="1:24" s="97" customFormat="1" ht="25.5" customHeight="1">
      <c r="A44" s="35">
        <v>28</v>
      </c>
      <c r="B44" s="86" t="s">
        <v>34</v>
      </c>
      <c r="C44" s="28" t="s">
        <v>1036</v>
      </c>
      <c r="D44" s="41">
        <v>371.17</v>
      </c>
      <c r="E44" s="39" t="s">
        <v>36</v>
      </c>
      <c r="F44" s="39" t="s">
        <v>36</v>
      </c>
      <c r="G44" s="41">
        <v>64</v>
      </c>
      <c r="H44" s="154">
        <v>6</v>
      </c>
      <c r="I44" s="39">
        <f>G44/H44</f>
        <v>10.666666666666666</v>
      </c>
      <c r="J44" s="154" t="s">
        <v>36</v>
      </c>
      <c r="K44" s="39">
        <v>2</v>
      </c>
      <c r="L44" s="41">
        <v>617</v>
      </c>
      <c r="M44" s="41">
        <v>126</v>
      </c>
      <c r="N44" s="78" t="s">
        <v>1029</v>
      </c>
      <c r="O44" s="36" t="s">
        <v>539</v>
      </c>
      <c r="S44" s="122"/>
      <c r="T44" s="93"/>
      <c r="U44" s="122"/>
      <c r="V44" s="122"/>
      <c r="W44" s="93"/>
    </row>
    <row r="45" spans="1:24" s="97" customFormat="1" ht="25.95" customHeight="1">
      <c r="A45" s="35">
        <v>29</v>
      </c>
      <c r="B45" s="35">
        <v>14</v>
      </c>
      <c r="C45" s="28" t="s">
        <v>971</v>
      </c>
      <c r="D45" s="41">
        <v>334</v>
      </c>
      <c r="E45" s="41">
        <v>2691</v>
      </c>
      <c r="F45" s="45">
        <f>(D45-E45)/E45</f>
        <v>-0.87588257153474547</v>
      </c>
      <c r="G45" s="41">
        <v>81</v>
      </c>
      <c r="H45" s="39"/>
      <c r="I45" s="39" t="s">
        <v>36</v>
      </c>
      <c r="J45" s="41">
        <v>3</v>
      </c>
      <c r="K45" s="39">
        <v>5</v>
      </c>
      <c r="L45" s="41">
        <v>26441</v>
      </c>
      <c r="M45" s="41">
        <v>5622</v>
      </c>
      <c r="N45" s="78">
        <v>44988</v>
      </c>
      <c r="O45" s="36" t="s">
        <v>65</v>
      </c>
      <c r="S45" s="122"/>
      <c r="T45" s="93"/>
      <c r="U45" s="122"/>
      <c r="V45" s="122"/>
      <c r="W45" s="93"/>
    </row>
    <row r="46" spans="1:24" s="97" customFormat="1" ht="25.95" customHeight="1">
      <c r="A46" s="35">
        <v>30</v>
      </c>
      <c r="B46" s="119" t="s">
        <v>36</v>
      </c>
      <c r="C46" s="28" t="s">
        <v>875</v>
      </c>
      <c r="D46" s="41">
        <v>258.5</v>
      </c>
      <c r="E46" s="39" t="s">
        <v>36</v>
      </c>
      <c r="F46" s="39" t="s">
        <v>36</v>
      </c>
      <c r="G46" s="41">
        <v>45</v>
      </c>
      <c r="H46" s="154">
        <v>1</v>
      </c>
      <c r="I46" s="39">
        <f>G46/H46</f>
        <v>45</v>
      </c>
      <c r="J46" s="154">
        <v>1</v>
      </c>
      <c r="K46" s="89" t="s">
        <v>36</v>
      </c>
      <c r="L46" s="41">
        <v>44054.789999999986</v>
      </c>
      <c r="M46" s="41">
        <v>7179</v>
      </c>
      <c r="N46" s="78" t="s">
        <v>874</v>
      </c>
      <c r="O46" s="36" t="s">
        <v>876</v>
      </c>
      <c r="S46" s="122"/>
      <c r="T46" s="93"/>
      <c r="U46" s="122"/>
      <c r="V46" s="122"/>
      <c r="W46" s="93"/>
    </row>
    <row r="47" spans="1:24" ht="25.35" customHeight="1">
      <c r="A47" s="107"/>
      <c r="B47" s="107"/>
      <c r="C47" s="117" t="s">
        <v>101</v>
      </c>
      <c r="D47" s="108">
        <f>SUM(D35:D46)</f>
        <v>235879.02</v>
      </c>
      <c r="E47" s="108">
        <v>195512.72</v>
      </c>
      <c r="F47" s="109">
        <f>(D47-E47)/E47</f>
        <v>0.20646380450335911</v>
      </c>
      <c r="G47" s="108">
        <f>SUM(G35:G46)</f>
        <v>35178</v>
      </c>
      <c r="H47" s="110"/>
      <c r="I47" s="110"/>
      <c r="J47" s="110"/>
      <c r="K47" s="110"/>
      <c r="L47" s="108"/>
      <c r="M47" s="108"/>
      <c r="N47" s="111"/>
      <c r="O47" s="112"/>
      <c r="U47" s="125"/>
      <c r="V47" s="122"/>
      <c r="W47" s="122"/>
      <c r="X47" s="93"/>
    </row>
    <row r="48" spans="1:24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V48" s="122"/>
      <c r="W48" s="122"/>
      <c r="X48" s="93"/>
    </row>
    <row r="49" spans="1:24" ht="25.5" customHeight="1">
      <c r="A49" s="35">
        <v>31</v>
      </c>
      <c r="B49" s="86" t="s">
        <v>34</v>
      </c>
      <c r="C49" s="87" t="s">
        <v>1034</v>
      </c>
      <c r="D49" s="88">
        <v>211.7</v>
      </c>
      <c r="E49" s="89" t="s">
        <v>36</v>
      </c>
      <c r="F49" s="89" t="s">
        <v>36</v>
      </c>
      <c r="G49" s="88">
        <v>31</v>
      </c>
      <c r="H49" s="131">
        <v>4</v>
      </c>
      <c r="I49" s="89">
        <f>G49/H49</f>
        <v>7.75</v>
      </c>
      <c r="J49" s="131" t="s">
        <v>36</v>
      </c>
      <c r="K49" s="89">
        <v>2</v>
      </c>
      <c r="L49" s="88">
        <v>518</v>
      </c>
      <c r="M49" s="88">
        <v>109</v>
      </c>
      <c r="N49" s="90" t="s">
        <v>1029</v>
      </c>
      <c r="O49" s="91" t="s">
        <v>539</v>
      </c>
      <c r="S49" s="125"/>
      <c r="T49" s="80"/>
      <c r="U49" s="125"/>
      <c r="V49" s="125"/>
      <c r="W49" s="80"/>
    </row>
    <row r="50" spans="1:24" ht="25.95" customHeight="1">
      <c r="A50" s="35">
        <v>32</v>
      </c>
      <c r="B50" s="86" t="s">
        <v>34</v>
      </c>
      <c r="C50" s="87" t="s">
        <v>1039</v>
      </c>
      <c r="D50" s="88">
        <v>211</v>
      </c>
      <c r="E50" s="89" t="s">
        <v>36</v>
      </c>
      <c r="F50" s="89" t="s">
        <v>36</v>
      </c>
      <c r="G50" s="88">
        <v>39</v>
      </c>
      <c r="H50" s="131">
        <v>2</v>
      </c>
      <c r="I50" s="89">
        <f t="shared" ref="I50:I58" si="3">G50/H50</f>
        <v>19.5</v>
      </c>
      <c r="J50" s="131" t="s">
        <v>36</v>
      </c>
      <c r="K50" s="89">
        <v>2</v>
      </c>
      <c r="L50" s="88">
        <v>458</v>
      </c>
      <c r="M50" s="88">
        <v>84</v>
      </c>
      <c r="N50" s="90" t="s">
        <v>1029</v>
      </c>
      <c r="O50" s="91" t="s">
        <v>539</v>
      </c>
      <c r="S50" s="125"/>
      <c r="T50" s="80"/>
      <c r="U50" s="125"/>
      <c r="V50" s="125"/>
      <c r="W50" s="80"/>
    </row>
    <row r="51" spans="1:24" ht="25.95" customHeight="1">
      <c r="A51" s="35">
        <v>33</v>
      </c>
      <c r="B51" s="35">
        <v>16</v>
      </c>
      <c r="C51" s="28" t="s">
        <v>865</v>
      </c>
      <c r="D51" s="39">
        <v>171</v>
      </c>
      <c r="E51" s="39">
        <v>1087.81</v>
      </c>
      <c r="F51" s="45">
        <f>(D51-E51)/E51</f>
        <v>-0.84280343074617814</v>
      </c>
      <c r="G51" s="41">
        <v>44</v>
      </c>
      <c r="H51" s="39">
        <v>2</v>
      </c>
      <c r="I51" s="89">
        <f t="shared" si="3"/>
        <v>22</v>
      </c>
      <c r="J51" s="39">
        <v>1</v>
      </c>
      <c r="K51" s="39">
        <v>14</v>
      </c>
      <c r="L51" s="41">
        <v>165843.63</v>
      </c>
      <c r="M51" s="41">
        <v>33699</v>
      </c>
      <c r="N51" s="78">
        <v>44925</v>
      </c>
      <c r="O51" s="36" t="s">
        <v>876</v>
      </c>
      <c r="S51" s="125"/>
      <c r="T51" s="80"/>
      <c r="U51" s="125"/>
      <c r="V51" s="125"/>
      <c r="W51" s="80"/>
    </row>
    <row r="52" spans="1:24" s="97" customFormat="1" ht="25.95" customHeight="1">
      <c r="A52" s="35">
        <v>34</v>
      </c>
      <c r="B52" s="86" t="s">
        <v>34</v>
      </c>
      <c r="C52" s="87" t="s">
        <v>1033</v>
      </c>
      <c r="D52" s="88">
        <v>158.4</v>
      </c>
      <c r="E52" s="89" t="s">
        <v>36</v>
      </c>
      <c r="F52" s="89" t="s">
        <v>36</v>
      </c>
      <c r="G52" s="88">
        <v>23</v>
      </c>
      <c r="H52" s="131">
        <v>2</v>
      </c>
      <c r="I52" s="89">
        <f t="shared" si="3"/>
        <v>11.5</v>
      </c>
      <c r="J52" s="131" t="s">
        <v>36</v>
      </c>
      <c r="K52" s="89">
        <v>2</v>
      </c>
      <c r="L52" s="88">
        <v>617</v>
      </c>
      <c r="M52" s="88">
        <v>126</v>
      </c>
      <c r="N52" s="90" t="s">
        <v>1029</v>
      </c>
      <c r="O52" s="91" t="s">
        <v>539</v>
      </c>
      <c r="S52" s="122"/>
      <c r="T52" s="93"/>
      <c r="U52" s="122"/>
      <c r="V52" s="122"/>
      <c r="W52" s="93"/>
    </row>
    <row r="53" spans="1:24" s="97" customFormat="1" ht="25.95" customHeight="1">
      <c r="A53" s="35">
        <v>35</v>
      </c>
      <c r="B53" s="89" t="s">
        <v>36</v>
      </c>
      <c r="C53" s="87" t="s">
        <v>887</v>
      </c>
      <c r="D53" s="88">
        <v>134</v>
      </c>
      <c r="E53" s="89" t="s">
        <v>36</v>
      </c>
      <c r="F53" s="89" t="s">
        <v>36</v>
      </c>
      <c r="G53" s="88">
        <v>24</v>
      </c>
      <c r="H53" s="131">
        <v>1</v>
      </c>
      <c r="I53" s="89">
        <f t="shared" si="3"/>
        <v>24</v>
      </c>
      <c r="J53" s="131">
        <v>1</v>
      </c>
      <c r="K53" s="131" t="s">
        <v>36</v>
      </c>
      <c r="L53" s="88">
        <v>21364.79</v>
      </c>
      <c r="M53" s="88">
        <v>3419</v>
      </c>
      <c r="N53" s="90" t="s">
        <v>883</v>
      </c>
      <c r="O53" s="91" t="s">
        <v>81</v>
      </c>
      <c r="S53" s="122"/>
      <c r="T53" s="93"/>
      <c r="U53" s="122"/>
      <c r="V53" s="122"/>
      <c r="W53" s="93"/>
    </row>
    <row r="54" spans="1:24" s="97" customFormat="1" ht="25.95" customHeight="1">
      <c r="A54" s="35">
        <v>36</v>
      </c>
      <c r="B54" s="59">
        <v>22</v>
      </c>
      <c r="C54" s="28" t="s">
        <v>931</v>
      </c>
      <c r="D54" s="41">
        <v>133</v>
      </c>
      <c r="E54" s="41">
        <v>326.60000000000002</v>
      </c>
      <c r="F54" s="45">
        <f>(D54-E54)/E54</f>
        <v>-0.59277403551745256</v>
      </c>
      <c r="G54" s="41">
        <v>24</v>
      </c>
      <c r="H54" s="39">
        <v>1</v>
      </c>
      <c r="I54" s="89">
        <f t="shared" si="3"/>
        <v>24</v>
      </c>
      <c r="J54" s="131" t="s">
        <v>36</v>
      </c>
      <c r="K54" s="39">
        <v>8</v>
      </c>
      <c r="L54" s="41">
        <v>126075</v>
      </c>
      <c r="M54" s="41">
        <v>18934</v>
      </c>
      <c r="N54" s="78">
        <v>44967</v>
      </c>
      <c r="O54" s="36" t="s">
        <v>539</v>
      </c>
      <c r="S54" s="122"/>
      <c r="T54" s="93"/>
      <c r="U54" s="122"/>
      <c r="V54" s="122"/>
      <c r="W54" s="93"/>
    </row>
    <row r="55" spans="1:24" ht="25.5" customHeight="1">
      <c r="A55" s="35">
        <v>37</v>
      </c>
      <c r="B55" s="86" t="s">
        <v>34</v>
      </c>
      <c r="C55" s="87" t="s">
        <v>1035</v>
      </c>
      <c r="D55" s="88">
        <v>99.4</v>
      </c>
      <c r="E55" s="89" t="s">
        <v>36</v>
      </c>
      <c r="F55" s="89" t="s">
        <v>36</v>
      </c>
      <c r="G55" s="88">
        <v>13</v>
      </c>
      <c r="H55" s="131">
        <v>2</v>
      </c>
      <c r="I55" s="89">
        <f t="shared" si="3"/>
        <v>6.5</v>
      </c>
      <c r="J55" s="131" t="s">
        <v>36</v>
      </c>
      <c r="K55" s="89">
        <v>2</v>
      </c>
      <c r="L55" s="88">
        <v>396</v>
      </c>
      <c r="M55" s="88">
        <v>79</v>
      </c>
      <c r="N55" s="90" t="s">
        <v>1029</v>
      </c>
      <c r="O55" s="91" t="s">
        <v>539</v>
      </c>
      <c r="S55" s="125"/>
      <c r="T55" s="80"/>
      <c r="U55" s="125"/>
      <c r="V55" s="125"/>
      <c r="W55" s="80"/>
    </row>
    <row r="56" spans="1:24" ht="25.5" customHeight="1">
      <c r="A56" s="35">
        <v>38</v>
      </c>
      <c r="B56" s="118" t="s">
        <v>34</v>
      </c>
      <c r="C56" s="28" t="s">
        <v>1038</v>
      </c>
      <c r="D56" s="41">
        <v>82.2</v>
      </c>
      <c r="E56" s="39" t="s">
        <v>36</v>
      </c>
      <c r="F56" s="39" t="s">
        <v>36</v>
      </c>
      <c r="G56" s="41">
        <v>12</v>
      </c>
      <c r="H56" s="154">
        <v>2</v>
      </c>
      <c r="I56" s="89">
        <f t="shared" si="3"/>
        <v>6</v>
      </c>
      <c r="J56" s="154" t="s">
        <v>36</v>
      </c>
      <c r="K56" s="39">
        <v>2</v>
      </c>
      <c r="L56" s="41">
        <v>134</v>
      </c>
      <c r="M56" s="41">
        <v>20</v>
      </c>
      <c r="N56" s="78" t="s">
        <v>1029</v>
      </c>
      <c r="O56" s="36" t="s">
        <v>539</v>
      </c>
      <c r="S56" s="125"/>
      <c r="T56" s="80"/>
      <c r="U56" s="125"/>
      <c r="V56" s="125"/>
      <c r="W56" s="80"/>
    </row>
    <row r="57" spans="1:24" ht="25.5" customHeight="1">
      <c r="A57" s="35">
        <v>39</v>
      </c>
      <c r="B57" s="119" t="s">
        <v>36</v>
      </c>
      <c r="C57" s="87" t="s">
        <v>929</v>
      </c>
      <c r="D57" s="88">
        <v>70</v>
      </c>
      <c r="E57" s="89" t="s">
        <v>36</v>
      </c>
      <c r="F57" s="89" t="s">
        <v>36</v>
      </c>
      <c r="G57" s="88">
        <v>10</v>
      </c>
      <c r="H57" s="131">
        <v>1</v>
      </c>
      <c r="I57" s="89">
        <f t="shared" si="3"/>
        <v>10</v>
      </c>
      <c r="J57" s="131">
        <v>1</v>
      </c>
      <c r="K57" s="131" t="s">
        <v>36</v>
      </c>
      <c r="L57" s="88">
        <v>5219.7</v>
      </c>
      <c r="M57" s="88">
        <v>1241</v>
      </c>
      <c r="N57" s="90">
        <v>44602</v>
      </c>
      <c r="O57" s="91" t="s">
        <v>81</v>
      </c>
      <c r="S57" s="125"/>
      <c r="T57" s="80"/>
      <c r="U57" s="125"/>
      <c r="V57" s="125"/>
      <c r="W57" s="80"/>
    </row>
    <row r="58" spans="1:24" ht="25.5" customHeight="1">
      <c r="A58" s="35">
        <v>40</v>
      </c>
      <c r="B58" s="86" t="s">
        <v>34</v>
      </c>
      <c r="C58" s="28" t="s">
        <v>1037</v>
      </c>
      <c r="D58" s="41">
        <v>42.8</v>
      </c>
      <c r="E58" s="39" t="s">
        <v>36</v>
      </c>
      <c r="F58" s="39" t="s">
        <v>36</v>
      </c>
      <c r="G58" s="41">
        <v>8</v>
      </c>
      <c r="H58" s="154">
        <v>1</v>
      </c>
      <c r="I58" s="89">
        <f t="shared" si="3"/>
        <v>8</v>
      </c>
      <c r="J58" s="154" t="s">
        <v>36</v>
      </c>
      <c r="K58" s="39">
        <v>2</v>
      </c>
      <c r="L58" s="41">
        <v>169</v>
      </c>
      <c r="M58" s="41">
        <v>31</v>
      </c>
      <c r="N58" s="78" t="s">
        <v>1029</v>
      </c>
      <c r="O58" s="36" t="s">
        <v>539</v>
      </c>
      <c r="S58" s="125"/>
      <c r="T58" s="80"/>
      <c r="U58" s="125"/>
      <c r="V58" s="125"/>
      <c r="W58" s="80"/>
    </row>
    <row r="59" spans="1:24" ht="25.35" customHeight="1">
      <c r="A59" s="107"/>
      <c r="B59" s="107"/>
      <c r="C59" s="117" t="s">
        <v>987</v>
      </c>
      <c r="D59" s="108">
        <f>SUM(D47:D58)</f>
        <v>237192.52</v>
      </c>
      <c r="E59" s="108">
        <v>195512.72</v>
      </c>
      <c r="F59" s="109">
        <f>(D59-E59)/E59</f>
        <v>0.21318203746538839</v>
      </c>
      <c r="G59" s="108">
        <f>SUM(G47:G58)</f>
        <v>35406</v>
      </c>
      <c r="H59" s="110"/>
      <c r="I59" s="110"/>
      <c r="J59" s="110"/>
      <c r="K59" s="110"/>
      <c r="L59" s="108"/>
      <c r="M59" s="108"/>
      <c r="N59" s="111"/>
      <c r="O59" s="112"/>
      <c r="U59" s="125"/>
      <c r="V59" s="122"/>
      <c r="W59" s="122"/>
      <c r="X59" s="93"/>
    </row>
    <row r="60" spans="1:24">
      <c r="A60" s="12"/>
      <c r="B60" s="20"/>
      <c r="C60" s="13"/>
      <c r="D60" s="21"/>
      <c r="E60" s="21"/>
      <c r="F60" s="23"/>
      <c r="G60" s="21"/>
      <c r="H60" s="21"/>
      <c r="I60" s="21"/>
      <c r="J60" s="21"/>
      <c r="K60" s="21"/>
      <c r="L60" s="21"/>
      <c r="M60" s="21"/>
      <c r="N60" s="24"/>
      <c r="O60" s="11"/>
      <c r="V60" s="122"/>
      <c r="W60" s="122"/>
      <c r="X60" s="93"/>
    </row>
    <row r="61" spans="1:24" ht="25.5" customHeight="1">
      <c r="A61" s="35">
        <v>41</v>
      </c>
      <c r="B61" s="35">
        <v>28</v>
      </c>
      <c r="C61" s="28" t="s">
        <v>905</v>
      </c>
      <c r="D61" s="41">
        <v>22</v>
      </c>
      <c r="E61" s="41">
        <v>21</v>
      </c>
      <c r="F61" s="45">
        <f>(D61-E61)/E61</f>
        <v>4.7619047619047616E-2</v>
      </c>
      <c r="G61" s="41">
        <v>3</v>
      </c>
      <c r="H61" s="154">
        <v>1</v>
      </c>
      <c r="I61" s="39">
        <f>G61/H61</f>
        <v>3</v>
      </c>
      <c r="J61" s="154">
        <v>1</v>
      </c>
      <c r="K61" s="39">
        <v>10</v>
      </c>
      <c r="L61" s="41">
        <v>24911.1</v>
      </c>
      <c r="M61" s="41">
        <v>4162</v>
      </c>
      <c r="N61" s="78">
        <v>44953</v>
      </c>
      <c r="O61" s="36" t="s">
        <v>906</v>
      </c>
      <c r="S61" s="125"/>
      <c r="T61" s="80"/>
      <c r="U61" s="125"/>
      <c r="V61" s="125"/>
      <c r="W61" s="80"/>
    </row>
    <row r="62" spans="1:24" ht="25.5" customHeight="1">
      <c r="A62" s="35">
        <v>42</v>
      </c>
      <c r="B62" s="39" t="s">
        <v>36</v>
      </c>
      <c r="C62" s="28" t="s">
        <v>970</v>
      </c>
      <c r="D62" s="41">
        <v>17.5</v>
      </c>
      <c r="E62" s="39" t="s">
        <v>36</v>
      </c>
      <c r="F62" s="39" t="s">
        <v>36</v>
      </c>
      <c r="G62" s="41">
        <v>5</v>
      </c>
      <c r="H62" s="154">
        <v>1</v>
      </c>
      <c r="I62" s="39">
        <f>G62/H62</f>
        <v>5</v>
      </c>
      <c r="J62" s="154">
        <v>1</v>
      </c>
      <c r="K62" s="39" t="s">
        <v>36</v>
      </c>
      <c r="L62" s="41">
        <v>280.75</v>
      </c>
      <c r="M62" s="41">
        <v>57</v>
      </c>
      <c r="N62" s="78">
        <v>44988</v>
      </c>
      <c r="O62" s="36" t="s">
        <v>944</v>
      </c>
      <c r="S62" s="125"/>
      <c r="T62" s="80"/>
      <c r="U62" s="125"/>
      <c r="V62" s="125"/>
      <c r="W62" s="80"/>
    </row>
    <row r="63" spans="1:24" ht="25.5" customHeight="1">
      <c r="A63" s="86"/>
      <c r="B63" s="86"/>
      <c r="C63" s="117" t="s">
        <v>1044</v>
      </c>
      <c r="D63" s="108">
        <f>SUM(D59:D62)</f>
        <v>237232.02</v>
      </c>
      <c r="E63" s="110">
        <v>195512.72</v>
      </c>
      <c r="F63" s="109">
        <f>(D63-E63)/E63</f>
        <v>0.21338407035613841</v>
      </c>
      <c r="G63" s="108">
        <f>SUM(G59:G62)</f>
        <v>35414</v>
      </c>
      <c r="H63" s="89"/>
      <c r="I63" s="89"/>
      <c r="J63" s="89"/>
      <c r="K63" s="89"/>
      <c r="L63" s="88" t="s">
        <v>946</v>
      </c>
      <c r="M63" s="88"/>
      <c r="N63" s="90"/>
      <c r="O63" s="91"/>
      <c r="U63" s="122"/>
      <c r="V63" s="122"/>
      <c r="W63" s="122"/>
      <c r="X63" s="93"/>
    </row>
    <row r="64" spans="1:24">
      <c r="U64" s="125"/>
      <c r="V64" s="122"/>
      <c r="W64" s="122"/>
      <c r="X64" s="93"/>
    </row>
    <row r="65" spans="3:24" ht="21">
      <c r="C65" s="127"/>
      <c r="U65" s="125"/>
      <c r="V65" s="122"/>
      <c r="W65" s="122"/>
      <c r="X65" s="93"/>
    </row>
    <row r="66" spans="3:24">
      <c r="U66" s="125"/>
      <c r="V66" s="122"/>
      <c r="W66" s="122"/>
      <c r="X66" s="93"/>
    </row>
    <row r="67" spans="3:24">
      <c r="U67" s="125"/>
      <c r="V67" s="122"/>
      <c r="W67" s="122"/>
      <c r="X67" s="93"/>
    </row>
    <row r="68" spans="3:24">
      <c r="V68" s="122"/>
      <c r="W68" s="122"/>
    </row>
    <row r="69" spans="3:24">
      <c r="V69" s="122"/>
      <c r="W69" s="122"/>
    </row>
    <row r="70" spans="3:24">
      <c r="V70" s="122"/>
      <c r="W70" s="122"/>
    </row>
    <row r="71" spans="3:24">
      <c r="V71" s="122"/>
      <c r="W71" s="122"/>
    </row>
    <row r="72" spans="3:24">
      <c r="V72" s="122"/>
      <c r="W72" s="122"/>
    </row>
    <row r="73" spans="3:24">
      <c r="V73" s="122"/>
      <c r="W73" s="122"/>
    </row>
    <row r="74" spans="3:24">
      <c r="V74" s="122"/>
      <c r="W74" s="122"/>
    </row>
    <row r="75" spans="3:24">
      <c r="V75" s="122"/>
      <c r="W75" s="122"/>
    </row>
  </sheetData>
  <sortState xmlns:xlrd2="http://schemas.microsoft.com/office/spreadsheetml/2017/richdata2" ref="B13:O62">
    <sortCondition descending="1" ref="D13:D6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sheetPr codeName="Sheet8"/>
  <dimension ref="A1:AA74"/>
  <sheetViews>
    <sheetView topLeftCell="A16" zoomScale="60" zoomScaleNormal="60" workbookViewId="0">
      <selection activeCell="X45" sqref="X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4" t="s">
        <v>806</v>
      </c>
      <c r="E6" s="4" t="s">
        <v>795</v>
      </c>
      <c r="F6" s="156"/>
      <c r="G6" s="4" t="s">
        <v>806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7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59"/>
      <c r="B10" s="159"/>
      <c r="C10" s="156"/>
      <c r="D10" s="75" t="s">
        <v>807</v>
      </c>
      <c r="E10" s="75" t="s">
        <v>794</v>
      </c>
      <c r="F10" s="156"/>
      <c r="G10" s="75" t="s">
        <v>807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7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sheetPr codeName="Sheet9"/>
  <dimension ref="A1:AB73"/>
  <sheetViews>
    <sheetView topLeftCell="A9" zoomScale="60" zoomScaleNormal="60" workbookViewId="0">
      <selection activeCell="V42" sqref="V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4" t="s">
        <v>795</v>
      </c>
      <c r="E6" s="4" t="s">
        <v>786</v>
      </c>
      <c r="F6" s="156"/>
      <c r="G6" s="4" t="s">
        <v>795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7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59"/>
      <c r="B10" s="159"/>
      <c r="C10" s="156"/>
      <c r="D10" s="75" t="s">
        <v>794</v>
      </c>
      <c r="E10" s="75" t="s">
        <v>784</v>
      </c>
      <c r="F10" s="156"/>
      <c r="G10" s="75" t="s">
        <v>794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7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sheetPr codeName="Sheet10"/>
  <dimension ref="A1:AC75"/>
  <sheetViews>
    <sheetView topLeftCell="A11" zoomScale="60" zoomScaleNormal="60" workbookViewId="0">
      <selection activeCell="C29" sqref="C29:O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4" t="s">
        <v>783</v>
      </c>
      <c r="E6" s="4" t="s">
        <v>787</v>
      </c>
      <c r="F6" s="156"/>
      <c r="G6" s="4" t="s">
        <v>786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7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59"/>
      <c r="B10" s="159"/>
      <c r="C10" s="156"/>
      <c r="D10" s="75" t="s">
        <v>784</v>
      </c>
      <c r="E10" s="75" t="s">
        <v>778</v>
      </c>
      <c r="F10" s="156"/>
      <c r="G10" s="75" t="s">
        <v>785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7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sheetPr codeName="Sheet11"/>
  <dimension ref="A1:AC75"/>
  <sheetViews>
    <sheetView topLeftCell="A9" zoomScale="60" zoomScaleNormal="60" workbookViewId="0">
      <selection activeCell="J34" sqref="J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4" t="s">
        <v>777</v>
      </c>
      <c r="E6" s="4" t="s">
        <v>769</v>
      </c>
      <c r="F6" s="156"/>
      <c r="G6" s="4" t="s">
        <v>777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7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7">
      <c r="A10" s="159"/>
      <c r="B10" s="159"/>
      <c r="C10" s="156"/>
      <c r="D10" s="75" t="s">
        <v>778</v>
      </c>
      <c r="E10" s="75" t="s">
        <v>770</v>
      </c>
      <c r="F10" s="156"/>
      <c r="G10" s="75" t="s">
        <v>778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7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sheetPr codeName="Sheet12"/>
  <dimension ref="A1:AC76"/>
  <sheetViews>
    <sheetView topLeftCell="A10" zoomScale="60" zoomScaleNormal="60" workbookViewId="0">
      <selection activeCell="R40" sqref="R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8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3.109375" style="1" customWidth="1"/>
    <col min="25" max="25" width="12.5546875" style="1" bestFit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4" t="s">
        <v>769</v>
      </c>
      <c r="E6" s="4" t="s">
        <v>755</v>
      </c>
      <c r="F6" s="156"/>
      <c r="G6" s="4" t="s">
        <v>769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7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26"/>
      <c r="Y9" s="32"/>
    </row>
    <row r="10" spans="1:27">
      <c r="A10" s="159"/>
      <c r="B10" s="159"/>
      <c r="C10" s="156"/>
      <c r="D10" s="75" t="s">
        <v>770</v>
      </c>
      <c r="E10" s="75" t="s">
        <v>756</v>
      </c>
      <c r="F10" s="156"/>
      <c r="G10" s="75" t="s">
        <v>770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3"/>
      <c r="Y10" s="32"/>
    </row>
    <row r="11" spans="1:27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sheetPr codeName="Sheet13"/>
  <dimension ref="A1:AB69"/>
  <sheetViews>
    <sheetView topLeftCell="A4" zoomScale="60" zoomScaleNormal="60" workbookViewId="0">
      <selection activeCell="E40" sqref="E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8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7">
      <c r="A6" s="159"/>
      <c r="B6" s="159"/>
      <c r="C6" s="156"/>
      <c r="D6" s="4" t="s">
        <v>755</v>
      </c>
      <c r="E6" s="4" t="s">
        <v>746</v>
      </c>
      <c r="F6" s="156"/>
      <c r="G6" s="4" t="s">
        <v>755</v>
      </c>
      <c r="H6" s="156"/>
      <c r="I6" s="156"/>
      <c r="J6" s="156"/>
      <c r="K6" s="156"/>
      <c r="L6" s="156"/>
      <c r="M6" s="156"/>
      <c r="N6" s="156"/>
      <c r="O6" s="156"/>
    </row>
    <row r="7" spans="1:27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7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7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7">
      <c r="A10" s="159"/>
      <c r="B10" s="159"/>
      <c r="C10" s="156"/>
      <c r="D10" s="75" t="s">
        <v>756</v>
      </c>
      <c r="E10" s="75" t="s">
        <v>747</v>
      </c>
      <c r="F10" s="156"/>
      <c r="G10" s="75" t="s">
        <v>756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32"/>
      <c r="U10" s="32"/>
      <c r="V10" s="32"/>
      <c r="W10" s="33"/>
      <c r="X10" s="32"/>
      <c r="Y10" s="33"/>
    </row>
    <row r="11" spans="1:27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sheetPr codeName="Sheet14"/>
  <dimension ref="A1:AC72"/>
  <sheetViews>
    <sheetView topLeftCell="A9" zoomScale="60" zoomScaleNormal="60" workbookViewId="0">
      <selection activeCell="Q30" sqref="Q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1.5546875" style="1" customWidth="1"/>
    <col min="18" max="18" width="8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6640625" style="1" bestFit="1" customWidth="1"/>
    <col min="25" max="25" width="12.5546875" style="1" bestFit="1" customWidth="1"/>
    <col min="26" max="26" width="13.1093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746</v>
      </c>
      <c r="E6" s="4" t="s">
        <v>742</v>
      </c>
      <c r="F6" s="156"/>
      <c r="G6" s="4" t="s">
        <v>746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3"/>
      <c r="X9" s="32"/>
      <c r="Y9" s="32"/>
      <c r="Z9" s="26"/>
    </row>
    <row r="10" spans="1:28">
      <c r="A10" s="159"/>
      <c r="B10" s="159"/>
      <c r="C10" s="156"/>
      <c r="D10" s="75" t="s">
        <v>747</v>
      </c>
      <c r="E10" s="75" t="s">
        <v>743</v>
      </c>
      <c r="F10" s="156"/>
      <c r="G10" s="75" t="s">
        <v>747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3"/>
      <c r="X10" s="32"/>
      <c r="Y10" s="32"/>
      <c r="Z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sheetPr codeName="Sheet15"/>
  <dimension ref="A1:AC73"/>
  <sheetViews>
    <sheetView topLeftCell="A6" zoomScale="60" zoomScaleNormal="60" workbookViewId="0">
      <selection activeCell="C38" sqref="C38:O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7.6640625" style="1" customWidth="1"/>
    <col min="18" max="18" width="8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 ht="21.6">
      <c r="A6" s="159"/>
      <c r="B6" s="159"/>
      <c r="C6" s="156"/>
      <c r="D6" s="4" t="s">
        <v>742</v>
      </c>
      <c r="E6" s="4" t="s">
        <v>734</v>
      </c>
      <c r="F6" s="156"/>
      <c r="G6" s="4" t="s">
        <v>742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2"/>
      <c r="X9" s="33"/>
      <c r="Y9" s="26"/>
      <c r="Z9" s="32"/>
    </row>
    <row r="10" spans="1:28" ht="21.6">
      <c r="A10" s="159"/>
      <c r="B10" s="159"/>
      <c r="C10" s="156"/>
      <c r="D10" s="75" t="s">
        <v>743</v>
      </c>
      <c r="E10" s="75" t="s">
        <v>735</v>
      </c>
      <c r="F10" s="156"/>
      <c r="G10" s="75" t="s">
        <v>743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2"/>
      <c r="X10" s="33"/>
      <c r="Y10" s="33"/>
      <c r="Z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sheetPr codeName="Sheet16"/>
  <dimension ref="A1:AC77"/>
  <sheetViews>
    <sheetView topLeftCell="A11" zoomScale="60" zoomScaleNormal="60" workbookViewId="0">
      <selection activeCell="C29" sqref="C29:O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3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 ht="21.6">
      <c r="A6" s="159"/>
      <c r="B6" s="159"/>
      <c r="C6" s="156"/>
      <c r="D6" s="4" t="s">
        <v>734</v>
      </c>
      <c r="E6" s="4" t="s">
        <v>714</v>
      </c>
      <c r="F6" s="156"/>
      <c r="G6" s="4" t="s">
        <v>734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2"/>
      <c r="X9" s="33"/>
      <c r="Y9" s="26"/>
      <c r="Z9" s="32"/>
    </row>
    <row r="10" spans="1:28" ht="21.6">
      <c r="A10" s="159"/>
      <c r="B10" s="159"/>
      <c r="C10" s="156"/>
      <c r="D10" s="75" t="s">
        <v>735</v>
      </c>
      <c r="E10" s="75" t="s">
        <v>715</v>
      </c>
      <c r="F10" s="156"/>
      <c r="G10" s="75" t="s">
        <v>735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2"/>
      <c r="X10" s="33"/>
      <c r="Y10" s="33"/>
      <c r="Z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sheetPr codeName="Sheet17"/>
  <dimension ref="A1:AB74"/>
  <sheetViews>
    <sheetView topLeftCell="A6" zoomScale="60" zoomScaleNormal="60" workbookViewId="0">
      <selection activeCell="C38" sqref="C38:O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4.886718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714</v>
      </c>
      <c r="E6" s="4" t="s">
        <v>707</v>
      </c>
      <c r="F6" s="156"/>
      <c r="G6" s="4" t="s">
        <v>714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26"/>
      <c r="X9" s="32"/>
      <c r="Y9" s="33"/>
      <c r="Z9" s="32"/>
    </row>
    <row r="10" spans="1:28">
      <c r="A10" s="159"/>
      <c r="B10" s="159"/>
      <c r="C10" s="156"/>
      <c r="D10" s="75" t="s">
        <v>715</v>
      </c>
      <c r="E10" s="75" t="s">
        <v>708</v>
      </c>
      <c r="F10" s="156"/>
      <c r="G10" s="75" t="s">
        <v>715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3"/>
      <c r="X10" s="32"/>
      <c r="Y10" s="33"/>
      <c r="Z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A7DE-0494-4D07-8FCF-F707745D5185}">
  <dimension ref="A1:X57"/>
  <sheetViews>
    <sheetView topLeftCell="A21" zoomScale="60" zoomScaleNormal="60" workbookViewId="0">
      <selection activeCell="D45" sqref="D45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4" ht="19.8">
      <c r="A1" s="1"/>
      <c r="B1" s="1"/>
      <c r="C1" s="1"/>
      <c r="D1" s="132"/>
      <c r="E1" s="2" t="s">
        <v>1020</v>
      </c>
      <c r="F1" s="133"/>
      <c r="G1" s="2"/>
      <c r="H1" s="2"/>
      <c r="I1" s="2"/>
      <c r="J1" s="1"/>
      <c r="K1" s="1"/>
      <c r="L1" s="1"/>
      <c r="M1" s="1"/>
      <c r="N1" s="1"/>
      <c r="O1" s="1"/>
    </row>
    <row r="2" spans="1:24" ht="19.8">
      <c r="A2" s="1"/>
      <c r="B2" s="1"/>
      <c r="C2" s="1"/>
      <c r="D2" s="1"/>
      <c r="E2" s="2" t="s">
        <v>1021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4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4" s="1" customFormat="1" ht="15" customHeight="1">
      <c r="A5" s="134"/>
      <c r="B5" s="135"/>
      <c r="C5" s="136" t="s">
        <v>946</v>
      </c>
      <c r="D5" s="3"/>
      <c r="E5" s="137"/>
      <c r="F5" s="136" t="s">
        <v>946</v>
      </c>
      <c r="G5" s="3"/>
      <c r="H5" s="136" t="s">
        <v>946</v>
      </c>
      <c r="I5" s="74" t="s">
        <v>946</v>
      </c>
      <c r="J5" s="138" t="s">
        <v>946</v>
      </c>
      <c r="K5" s="138" t="s">
        <v>946</v>
      </c>
      <c r="L5" s="74" t="s">
        <v>946</v>
      </c>
      <c r="M5" s="136" t="s">
        <v>946</v>
      </c>
      <c r="N5" s="139" t="s">
        <v>946</v>
      </c>
      <c r="O5" s="136" t="s">
        <v>946</v>
      </c>
      <c r="Q5" s="26"/>
      <c r="X5" s="140"/>
    </row>
    <row r="6" spans="1:24" s="1" customFormat="1">
      <c r="A6" s="141"/>
      <c r="B6" s="142"/>
      <c r="C6" s="75" t="s">
        <v>2</v>
      </c>
      <c r="D6" s="4" t="s">
        <v>1016</v>
      </c>
      <c r="E6" s="4" t="s">
        <v>1018</v>
      </c>
      <c r="F6" s="75" t="s">
        <v>3</v>
      </c>
      <c r="G6" s="4" t="s">
        <v>1016</v>
      </c>
      <c r="H6" s="75" t="s">
        <v>4</v>
      </c>
      <c r="I6" s="75" t="s">
        <v>5</v>
      </c>
      <c r="J6" s="143" t="s">
        <v>6</v>
      </c>
      <c r="K6" s="143" t="s">
        <v>1000</v>
      </c>
      <c r="L6" s="75" t="s">
        <v>1001</v>
      </c>
      <c r="M6" s="75" t="s">
        <v>1002</v>
      </c>
      <c r="N6" s="144" t="s">
        <v>1003</v>
      </c>
      <c r="O6" s="75" t="s">
        <v>11</v>
      </c>
      <c r="X6" s="140"/>
    </row>
    <row r="7" spans="1:24" s="1" customFormat="1">
      <c r="A7" s="141"/>
      <c r="B7" s="142"/>
      <c r="C7" s="145"/>
      <c r="D7" s="4" t="s">
        <v>1004</v>
      </c>
      <c r="E7" s="146" t="s">
        <v>1004</v>
      </c>
      <c r="F7" s="145"/>
      <c r="G7" s="4" t="s">
        <v>15</v>
      </c>
      <c r="H7" s="145"/>
      <c r="I7" s="145"/>
      <c r="J7" s="147"/>
      <c r="K7" s="143" t="s">
        <v>1005</v>
      </c>
      <c r="L7" s="75" t="s">
        <v>1004</v>
      </c>
      <c r="M7" s="75" t="s">
        <v>15</v>
      </c>
      <c r="N7" s="144" t="s">
        <v>1006</v>
      </c>
      <c r="O7" s="145"/>
      <c r="X7" s="140"/>
    </row>
    <row r="8" spans="1:24" s="1" customFormat="1" ht="15" thickBot="1">
      <c r="A8" s="141"/>
      <c r="B8" s="142"/>
      <c r="C8" s="145"/>
      <c r="D8" s="4" t="s">
        <v>946</v>
      </c>
      <c r="E8" s="146" t="s">
        <v>946</v>
      </c>
      <c r="F8" s="145"/>
      <c r="G8" s="4" t="s">
        <v>946</v>
      </c>
      <c r="H8" s="145"/>
      <c r="I8" s="145"/>
      <c r="J8" s="147"/>
      <c r="K8" s="147"/>
      <c r="L8" s="75" t="s">
        <v>946</v>
      </c>
      <c r="M8" s="75"/>
      <c r="N8" s="144"/>
      <c r="O8" s="145"/>
      <c r="X8" s="140"/>
    </row>
    <row r="9" spans="1:24" s="1" customFormat="1" ht="15" customHeight="1">
      <c r="A9" s="134"/>
      <c r="B9" s="135"/>
      <c r="C9" s="136" t="s">
        <v>946</v>
      </c>
      <c r="D9" s="3"/>
      <c r="E9" s="137"/>
      <c r="F9" s="136" t="s">
        <v>946</v>
      </c>
      <c r="G9" s="3"/>
      <c r="H9" s="136" t="s">
        <v>946</v>
      </c>
      <c r="I9" s="74" t="s">
        <v>946</v>
      </c>
      <c r="J9" s="138" t="s">
        <v>946</v>
      </c>
      <c r="K9" s="138" t="s">
        <v>946</v>
      </c>
      <c r="L9" s="74" t="s">
        <v>946</v>
      </c>
      <c r="M9" s="136" t="s">
        <v>946</v>
      </c>
      <c r="N9" s="139" t="s">
        <v>946</v>
      </c>
      <c r="O9" s="136" t="s">
        <v>946</v>
      </c>
      <c r="Q9" s="26"/>
      <c r="X9" s="140"/>
    </row>
    <row r="10" spans="1:24" s="1" customFormat="1">
      <c r="A10" s="141"/>
      <c r="B10" s="142"/>
      <c r="C10" s="75" t="s">
        <v>17</v>
      </c>
      <c r="D10" s="4" t="s">
        <v>1017</v>
      </c>
      <c r="E10" s="4" t="s">
        <v>1019</v>
      </c>
      <c r="F10" s="75" t="s">
        <v>18</v>
      </c>
      <c r="G10" s="4" t="s">
        <v>1017</v>
      </c>
      <c r="H10" s="75" t="s">
        <v>1007</v>
      </c>
      <c r="I10" s="75" t="s">
        <v>1008</v>
      </c>
      <c r="J10" s="143" t="s">
        <v>1009</v>
      </c>
      <c r="K10" s="143" t="s">
        <v>22</v>
      </c>
      <c r="L10" s="75" t="s">
        <v>1010</v>
      </c>
      <c r="M10" s="75" t="s">
        <v>1011</v>
      </c>
      <c r="N10" s="144" t="s">
        <v>25</v>
      </c>
      <c r="O10" s="75" t="s">
        <v>1012</v>
      </c>
      <c r="X10" s="140"/>
    </row>
    <row r="11" spans="1:24" s="1" customFormat="1">
      <c r="A11" s="141"/>
      <c r="B11" s="142"/>
      <c r="C11" s="145"/>
      <c r="D11" s="4" t="s">
        <v>1013</v>
      </c>
      <c r="E11" s="146" t="s">
        <v>1013</v>
      </c>
      <c r="F11" s="145"/>
      <c r="G11" s="4" t="s">
        <v>1014</v>
      </c>
      <c r="H11" s="145"/>
      <c r="I11" s="75" t="s">
        <v>1015</v>
      </c>
      <c r="J11" s="147"/>
      <c r="K11" s="143" t="s">
        <v>30</v>
      </c>
      <c r="L11" s="75" t="s">
        <v>1013</v>
      </c>
      <c r="M11" s="75" t="s">
        <v>1014</v>
      </c>
      <c r="N11" s="144" t="s">
        <v>33</v>
      </c>
      <c r="O11" s="145"/>
      <c r="X11" s="140"/>
    </row>
    <row r="12" spans="1:24" s="1" customFormat="1" ht="15" thickBot="1">
      <c r="A12" s="148"/>
      <c r="B12" s="149"/>
      <c r="C12" s="150"/>
      <c r="D12" s="5" t="s">
        <v>946</v>
      </c>
      <c r="E12" s="151" t="s">
        <v>946</v>
      </c>
      <c r="F12" s="150"/>
      <c r="G12" s="5" t="s">
        <v>946</v>
      </c>
      <c r="H12" s="150"/>
      <c r="I12" s="150" t="s">
        <v>946</v>
      </c>
      <c r="J12" s="152"/>
      <c r="K12" s="152"/>
      <c r="L12" s="76" t="s">
        <v>946</v>
      </c>
      <c r="M12" s="76" t="s">
        <v>946</v>
      </c>
      <c r="N12" s="153"/>
      <c r="O12" s="150"/>
      <c r="X12" s="140"/>
    </row>
    <row r="13" spans="1:24" s="97" customFormat="1" ht="25.5" customHeight="1">
      <c r="A13" s="86">
        <v>1</v>
      </c>
      <c r="B13" s="86" t="s">
        <v>814</v>
      </c>
      <c r="C13" s="87" t="s">
        <v>1022</v>
      </c>
      <c r="D13" s="88">
        <v>88923.03</v>
      </c>
      <c r="E13" s="88" t="s">
        <v>36</v>
      </c>
      <c r="F13" s="89" t="s">
        <v>36</v>
      </c>
      <c r="G13" s="88">
        <v>11381</v>
      </c>
      <c r="H13" s="89">
        <v>13</v>
      </c>
      <c r="I13" s="89">
        <f t="shared" ref="I13:I22" si="0">G13/H13</f>
        <v>875.46153846153845</v>
      </c>
      <c r="J13" s="89">
        <v>16</v>
      </c>
      <c r="K13" s="89">
        <v>1</v>
      </c>
      <c r="L13" s="88">
        <v>104237.19</v>
      </c>
      <c r="M13" s="88">
        <v>13291</v>
      </c>
      <c r="N13" s="90">
        <v>45009</v>
      </c>
      <c r="O13" s="91" t="s">
        <v>48</v>
      </c>
    </row>
    <row r="14" spans="1:24" s="97" customFormat="1" ht="25.5" customHeight="1">
      <c r="A14" s="86">
        <v>2</v>
      </c>
      <c r="B14" s="86">
        <v>1</v>
      </c>
      <c r="C14" s="87" t="s">
        <v>968</v>
      </c>
      <c r="D14" s="88">
        <v>15251.22</v>
      </c>
      <c r="E14" s="88">
        <v>24460.97</v>
      </c>
      <c r="F14" s="98">
        <f>(D14-E14)/E14</f>
        <v>-0.3765079635026739</v>
      </c>
      <c r="G14" s="88">
        <v>2188</v>
      </c>
      <c r="H14" s="131">
        <v>79</v>
      </c>
      <c r="I14" s="89">
        <f t="shared" si="0"/>
        <v>27.696202531645568</v>
      </c>
      <c r="J14" s="131">
        <v>12</v>
      </c>
      <c r="K14" s="89">
        <v>4</v>
      </c>
      <c r="L14" s="88">
        <v>198953.01</v>
      </c>
      <c r="M14" s="88">
        <v>30739</v>
      </c>
      <c r="N14" s="90">
        <v>44988</v>
      </c>
      <c r="O14" s="91" t="s">
        <v>969</v>
      </c>
      <c r="U14" s="122"/>
      <c r="V14" s="122"/>
      <c r="W14" s="93"/>
    </row>
    <row r="15" spans="1:24" s="97" customFormat="1" ht="25.5" customHeight="1">
      <c r="A15" s="86">
        <v>3</v>
      </c>
      <c r="B15" s="86">
        <v>3</v>
      </c>
      <c r="C15" s="87" t="s">
        <v>997</v>
      </c>
      <c r="D15" s="88">
        <v>15217.78</v>
      </c>
      <c r="E15" s="88">
        <v>20828.259999999998</v>
      </c>
      <c r="F15" s="98">
        <f t="shared" ref="F15:F20" si="1">(D15-E15)/E15</f>
        <v>-0.26936863665039701</v>
      </c>
      <c r="G15" s="88">
        <v>2507</v>
      </c>
      <c r="H15" s="89">
        <v>73</v>
      </c>
      <c r="I15" s="89">
        <f t="shared" si="0"/>
        <v>34.342465753424655</v>
      </c>
      <c r="J15" s="89">
        <v>15</v>
      </c>
      <c r="K15" s="89">
        <v>2</v>
      </c>
      <c r="L15" s="88">
        <v>40482.03</v>
      </c>
      <c r="M15" s="88">
        <v>6878</v>
      </c>
      <c r="N15" s="90">
        <v>45002</v>
      </c>
      <c r="O15" s="91" t="s">
        <v>48</v>
      </c>
      <c r="U15" s="122"/>
      <c r="V15" s="122"/>
      <c r="W15" s="93"/>
    </row>
    <row r="16" spans="1:24" s="97" customFormat="1" ht="25.5" customHeight="1">
      <c r="A16" s="86">
        <v>4</v>
      </c>
      <c r="B16" s="86">
        <v>4</v>
      </c>
      <c r="C16" s="87" t="s">
        <v>986</v>
      </c>
      <c r="D16" s="88">
        <v>10666.67</v>
      </c>
      <c r="E16" s="88">
        <v>19422.43</v>
      </c>
      <c r="F16" s="98">
        <f t="shared" si="1"/>
        <v>-0.45080661894520924</v>
      </c>
      <c r="G16" s="88">
        <v>1402</v>
      </c>
      <c r="H16" s="89">
        <v>36</v>
      </c>
      <c r="I16" s="89">
        <f t="shared" si="0"/>
        <v>38.944444444444443</v>
      </c>
      <c r="J16" s="89">
        <v>9</v>
      </c>
      <c r="K16" s="89">
        <v>3</v>
      </c>
      <c r="L16" s="88">
        <v>97517.99</v>
      </c>
      <c r="M16" s="88">
        <v>13305</v>
      </c>
      <c r="N16" s="90">
        <v>44995</v>
      </c>
      <c r="O16" s="91" t="s">
        <v>825</v>
      </c>
      <c r="U16" s="122"/>
      <c r="V16" s="122"/>
      <c r="W16" s="93"/>
    </row>
    <row r="17" spans="1:24" s="97" customFormat="1" ht="25.5" customHeight="1">
      <c r="A17" s="86">
        <v>5</v>
      </c>
      <c r="B17" s="86">
        <v>6</v>
      </c>
      <c r="C17" s="87" t="s">
        <v>924</v>
      </c>
      <c r="D17" s="88">
        <v>9489.94</v>
      </c>
      <c r="E17" s="88">
        <v>10814.82</v>
      </c>
      <c r="F17" s="98">
        <f t="shared" si="1"/>
        <v>-0.1225059686615218</v>
      </c>
      <c r="G17" s="88">
        <v>1772</v>
      </c>
      <c r="H17" s="89">
        <v>56</v>
      </c>
      <c r="I17" s="89">
        <f t="shared" si="0"/>
        <v>31.642857142857142</v>
      </c>
      <c r="J17" s="89">
        <v>9</v>
      </c>
      <c r="K17" s="89">
        <v>8</v>
      </c>
      <c r="L17" s="88">
        <v>297434.69</v>
      </c>
      <c r="M17" s="88">
        <v>58768</v>
      </c>
      <c r="N17" s="90">
        <v>44960</v>
      </c>
      <c r="O17" s="91" t="s">
        <v>45</v>
      </c>
      <c r="U17" s="122"/>
      <c r="V17" s="122"/>
      <c r="W17" s="93"/>
    </row>
    <row r="18" spans="1:24" s="97" customFormat="1" ht="25.95" customHeight="1">
      <c r="A18" s="86">
        <v>6</v>
      </c>
      <c r="B18" s="86">
        <v>2</v>
      </c>
      <c r="C18" s="87" t="s">
        <v>996</v>
      </c>
      <c r="D18" s="88">
        <v>8770.49</v>
      </c>
      <c r="E18" s="88">
        <v>21301.84</v>
      </c>
      <c r="F18" s="98">
        <f t="shared" si="1"/>
        <v>-0.58827547291689353</v>
      </c>
      <c r="G18" s="88">
        <v>1379</v>
      </c>
      <c r="H18" s="89">
        <v>44</v>
      </c>
      <c r="I18" s="89">
        <f t="shared" si="0"/>
        <v>31.34090909090909</v>
      </c>
      <c r="J18" s="89">
        <v>10</v>
      </c>
      <c r="K18" s="89">
        <v>2</v>
      </c>
      <c r="L18" s="88">
        <v>38513.089999999997</v>
      </c>
      <c r="M18" s="88">
        <v>5748</v>
      </c>
      <c r="N18" s="90">
        <v>45002</v>
      </c>
      <c r="O18" s="91" t="s">
        <v>45</v>
      </c>
      <c r="Q18" s="128"/>
      <c r="R18" s="128"/>
      <c r="U18" s="122"/>
      <c r="V18" s="122"/>
      <c r="W18" s="93"/>
    </row>
    <row r="19" spans="1:24" s="97" customFormat="1" ht="25.95" customHeight="1">
      <c r="A19" s="86">
        <v>7</v>
      </c>
      <c r="B19" s="86">
        <v>5</v>
      </c>
      <c r="C19" s="87" t="s">
        <v>961</v>
      </c>
      <c r="D19" s="88">
        <v>8764.16</v>
      </c>
      <c r="E19" s="88">
        <v>11322.26</v>
      </c>
      <c r="F19" s="98">
        <f t="shared" si="1"/>
        <v>-0.22593545811525265</v>
      </c>
      <c r="G19" s="88">
        <v>1215</v>
      </c>
      <c r="H19" s="89">
        <v>26</v>
      </c>
      <c r="I19" s="89">
        <f t="shared" si="0"/>
        <v>46.730769230769234</v>
      </c>
      <c r="J19" s="89">
        <v>9</v>
      </c>
      <c r="K19" s="89">
        <v>5</v>
      </c>
      <c r="L19" s="88">
        <v>101503.38</v>
      </c>
      <c r="M19" s="88">
        <v>15654</v>
      </c>
      <c r="N19" s="90">
        <v>44981</v>
      </c>
      <c r="O19" s="91" t="s">
        <v>944</v>
      </c>
      <c r="Q19" s="128"/>
      <c r="R19" s="128"/>
      <c r="U19" s="122"/>
      <c r="V19" s="122"/>
      <c r="W19" s="93"/>
    </row>
    <row r="20" spans="1:24" s="97" customFormat="1" ht="25.5" customHeight="1">
      <c r="A20" s="86">
        <v>8</v>
      </c>
      <c r="B20" s="86">
        <v>9</v>
      </c>
      <c r="C20" s="87" t="s">
        <v>836</v>
      </c>
      <c r="D20" s="88">
        <v>7317.01</v>
      </c>
      <c r="E20" s="88">
        <v>7302.19</v>
      </c>
      <c r="F20" s="98">
        <f t="shared" si="1"/>
        <v>2.0295281278630956E-3</v>
      </c>
      <c r="G20" s="88">
        <v>1338</v>
      </c>
      <c r="H20" s="89">
        <v>38</v>
      </c>
      <c r="I20" s="89">
        <f t="shared" si="0"/>
        <v>35.210526315789473</v>
      </c>
      <c r="J20" s="89">
        <v>9</v>
      </c>
      <c r="K20" s="89">
        <v>14</v>
      </c>
      <c r="L20" s="88">
        <v>1025051.04</v>
      </c>
      <c r="M20" s="88">
        <v>190566</v>
      </c>
      <c r="N20" s="90" t="s">
        <v>857</v>
      </c>
      <c r="O20" s="91" t="s">
        <v>918</v>
      </c>
      <c r="U20" s="122"/>
      <c r="V20" s="122"/>
      <c r="W20" s="93"/>
    </row>
    <row r="21" spans="1:24" s="97" customFormat="1" ht="25.5" customHeight="1">
      <c r="A21" s="86">
        <v>9</v>
      </c>
      <c r="B21" s="86" t="s">
        <v>34</v>
      </c>
      <c r="C21" s="87" t="s">
        <v>1023</v>
      </c>
      <c r="D21" s="88">
        <v>5106.96</v>
      </c>
      <c r="E21" s="88" t="s">
        <v>36</v>
      </c>
      <c r="F21" s="89" t="s">
        <v>36</v>
      </c>
      <c r="G21" s="88">
        <v>756</v>
      </c>
      <c r="H21" s="89">
        <v>45</v>
      </c>
      <c r="I21" s="89">
        <f t="shared" si="0"/>
        <v>16.8</v>
      </c>
      <c r="J21" s="89">
        <v>1</v>
      </c>
      <c r="K21" s="89">
        <v>1</v>
      </c>
      <c r="L21" s="88">
        <v>5106.96</v>
      </c>
      <c r="M21" s="88">
        <v>756</v>
      </c>
      <c r="N21" s="90">
        <v>45009</v>
      </c>
      <c r="O21" s="91" t="s">
        <v>39</v>
      </c>
      <c r="U21" s="122"/>
      <c r="V21" s="122"/>
      <c r="W21" s="93"/>
    </row>
    <row r="22" spans="1:24" s="97" customFormat="1" ht="25.5" customHeight="1">
      <c r="A22" s="86">
        <v>10</v>
      </c>
      <c r="B22" s="86">
        <v>8</v>
      </c>
      <c r="C22" s="87" t="s">
        <v>967</v>
      </c>
      <c r="D22" s="88">
        <v>5038.84</v>
      </c>
      <c r="E22" s="88">
        <v>7960.58</v>
      </c>
      <c r="F22" s="98">
        <f>(D22-E22)/E22</f>
        <v>-0.3670260207170834</v>
      </c>
      <c r="G22" s="88">
        <v>715</v>
      </c>
      <c r="H22" s="89">
        <v>23</v>
      </c>
      <c r="I22" s="89">
        <f t="shared" si="0"/>
        <v>31.086956521739129</v>
      </c>
      <c r="J22" s="89">
        <v>7</v>
      </c>
      <c r="K22" s="89">
        <v>4</v>
      </c>
      <c r="L22" s="88">
        <v>79839.399999999994</v>
      </c>
      <c r="M22" s="88">
        <v>11406</v>
      </c>
      <c r="N22" s="90">
        <v>44988</v>
      </c>
      <c r="O22" s="91" t="s">
        <v>45</v>
      </c>
      <c r="U22" s="122"/>
      <c r="V22" s="122"/>
      <c r="W22" s="93"/>
    </row>
    <row r="23" spans="1:24" ht="25.35" customHeight="1">
      <c r="A23" s="107"/>
      <c r="B23" s="107"/>
      <c r="C23" s="117" t="s">
        <v>53</v>
      </c>
      <c r="D23" s="108">
        <f>SUM(D13:D22)</f>
        <v>174546.09999999998</v>
      </c>
      <c r="E23" s="108">
        <v>139656.37999999998</v>
      </c>
      <c r="F23" s="109">
        <f>(D23-E23)/E23</f>
        <v>0.24982546447215664</v>
      </c>
      <c r="G23" s="108">
        <f>SUM(G13:G22)</f>
        <v>24653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122"/>
      <c r="X24" s="93"/>
    </row>
    <row r="25" spans="1:24" s="97" customFormat="1" ht="25.5" customHeight="1">
      <c r="A25" s="86">
        <v>11</v>
      </c>
      <c r="B25" s="86">
        <v>7</v>
      </c>
      <c r="C25" s="87" t="s">
        <v>945</v>
      </c>
      <c r="D25" s="88">
        <v>4154.25</v>
      </c>
      <c r="E25" s="88">
        <v>9831.93</v>
      </c>
      <c r="F25" s="98">
        <f>(D25-E25)/E25</f>
        <v>-0.5774735987746048</v>
      </c>
      <c r="G25" s="88">
        <v>594</v>
      </c>
      <c r="H25" s="89">
        <v>26</v>
      </c>
      <c r="I25" s="89">
        <f>G25/H25</f>
        <v>22.846153846153847</v>
      </c>
      <c r="J25" s="89">
        <v>8</v>
      </c>
      <c r="K25" s="89">
        <v>6</v>
      </c>
      <c r="L25" s="88">
        <v>250230.79</v>
      </c>
      <c r="M25" s="88">
        <v>40699</v>
      </c>
      <c r="N25" s="90">
        <v>44973</v>
      </c>
      <c r="O25" s="91" t="s">
        <v>48</v>
      </c>
      <c r="U25" s="122"/>
      <c r="V25" s="122"/>
      <c r="W25" s="93"/>
    </row>
    <row r="26" spans="1:24" s="97" customFormat="1" ht="25.95" customHeight="1">
      <c r="A26" s="86">
        <v>12</v>
      </c>
      <c r="B26" s="86">
        <v>10</v>
      </c>
      <c r="C26" s="87" t="s">
        <v>956</v>
      </c>
      <c r="D26" s="88">
        <v>3647.08</v>
      </c>
      <c r="E26" s="88">
        <v>6411.1</v>
      </c>
      <c r="F26" s="98">
        <f t="shared" ref="F26:F34" si="2">(D26-E26)/E26</f>
        <v>-0.43113038324156544</v>
      </c>
      <c r="G26" s="88">
        <v>770</v>
      </c>
      <c r="H26" s="89">
        <v>30</v>
      </c>
      <c r="I26" s="89">
        <f t="shared" ref="I26:I27" si="3">G26/H26</f>
        <v>25.666666666666668</v>
      </c>
      <c r="J26" s="89">
        <v>9</v>
      </c>
      <c r="K26" s="89">
        <v>5</v>
      </c>
      <c r="L26" s="88">
        <v>66645.709999999992</v>
      </c>
      <c r="M26" s="88">
        <v>13645</v>
      </c>
      <c r="N26" s="90">
        <v>44981</v>
      </c>
      <c r="O26" s="91" t="s">
        <v>876</v>
      </c>
      <c r="U26" s="122"/>
      <c r="V26" s="122"/>
      <c r="W26" s="122"/>
      <c r="X26" s="93"/>
    </row>
    <row r="27" spans="1:24" s="97" customFormat="1" ht="25.5" customHeight="1">
      <c r="A27" s="86">
        <v>13</v>
      </c>
      <c r="B27" s="86">
        <v>11</v>
      </c>
      <c r="C27" s="87" t="s">
        <v>850</v>
      </c>
      <c r="D27" s="88">
        <v>3282.7</v>
      </c>
      <c r="E27" s="88">
        <v>4585.16</v>
      </c>
      <c r="F27" s="98">
        <f t="shared" si="2"/>
        <v>-0.28405988013504435</v>
      </c>
      <c r="G27" s="88">
        <v>444</v>
      </c>
      <c r="H27" s="89">
        <v>8</v>
      </c>
      <c r="I27" s="89">
        <f t="shared" si="3"/>
        <v>55.5</v>
      </c>
      <c r="J27" s="89">
        <v>3</v>
      </c>
      <c r="K27" s="89">
        <v>15</v>
      </c>
      <c r="L27" s="88">
        <v>2671477.37</v>
      </c>
      <c r="M27" s="88">
        <v>353552</v>
      </c>
      <c r="N27" s="90">
        <v>44911</v>
      </c>
      <c r="O27" s="91" t="s">
        <v>921</v>
      </c>
      <c r="U27" s="122"/>
      <c r="V27" s="122"/>
      <c r="W27" s="122"/>
      <c r="X27" s="93"/>
    </row>
    <row r="28" spans="1:24" s="97" customFormat="1" ht="25.95" customHeight="1">
      <c r="A28" s="86">
        <v>14</v>
      </c>
      <c r="B28" s="86">
        <v>15</v>
      </c>
      <c r="C28" s="87" t="s">
        <v>971</v>
      </c>
      <c r="D28" s="88">
        <v>2691</v>
      </c>
      <c r="E28" s="88">
        <v>2023</v>
      </c>
      <c r="F28" s="98">
        <f t="shared" si="2"/>
        <v>0.33020266930301534</v>
      </c>
      <c r="G28" s="88">
        <v>582</v>
      </c>
      <c r="H28" s="89" t="s">
        <v>36</v>
      </c>
      <c r="I28" s="89" t="s">
        <v>36</v>
      </c>
      <c r="J28" s="88">
        <v>11</v>
      </c>
      <c r="K28" s="89">
        <v>4</v>
      </c>
      <c r="L28" s="88">
        <v>25866</v>
      </c>
      <c r="M28" s="88">
        <v>5473</v>
      </c>
      <c r="N28" s="90">
        <v>44988</v>
      </c>
      <c r="O28" s="91" t="s">
        <v>65</v>
      </c>
      <c r="U28" s="122"/>
      <c r="V28" s="122"/>
      <c r="W28" s="93"/>
    </row>
    <row r="29" spans="1:24" s="97" customFormat="1" ht="25.5" customHeight="1">
      <c r="A29" s="86">
        <v>15</v>
      </c>
      <c r="B29" s="86">
        <v>16</v>
      </c>
      <c r="C29" s="87" t="s">
        <v>958</v>
      </c>
      <c r="D29" s="88">
        <v>1494.97</v>
      </c>
      <c r="E29" s="88">
        <v>1945.19</v>
      </c>
      <c r="F29" s="98">
        <f t="shared" si="2"/>
        <v>-0.23145296860460932</v>
      </c>
      <c r="G29" s="88">
        <v>215</v>
      </c>
      <c r="H29" s="89">
        <v>4</v>
      </c>
      <c r="I29" s="89">
        <f>G29/H29</f>
        <v>53.75</v>
      </c>
      <c r="J29" s="89">
        <v>2</v>
      </c>
      <c r="K29" s="89">
        <v>5</v>
      </c>
      <c r="L29" s="88">
        <v>48397.5</v>
      </c>
      <c r="M29" s="88">
        <v>7800</v>
      </c>
      <c r="N29" s="90">
        <v>44981</v>
      </c>
      <c r="O29" s="91" t="s">
        <v>39</v>
      </c>
      <c r="U29" s="122"/>
      <c r="V29" s="122"/>
      <c r="W29" s="122"/>
      <c r="X29" s="93"/>
    </row>
    <row r="30" spans="1:24" s="97" customFormat="1" ht="25.5" customHeight="1">
      <c r="A30" s="86">
        <v>16</v>
      </c>
      <c r="B30" s="86">
        <v>20</v>
      </c>
      <c r="C30" s="87" t="s">
        <v>865</v>
      </c>
      <c r="D30" s="89">
        <v>1087.81</v>
      </c>
      <c r="E30" s="89">
        <v>1301.6500000000001</v>
      </c>
      <c r="F30" s="98">
        <f t="shared" si="2"/>
        <v>-0.16428379364652568</v>
      </c>
      <c r="G30" s="88">
        <v>227</v>
      </c>
      <c r="H30" s="89">
        <v>6</v>
      </c>
      <c r="I30" s="89">
        <f t="shared" ref="I30:I34" si="4">G30/H30</f>
        <v>37.833333333333336</v>
      </c>
      <c r="J30" s="89">
        <v>3</v>
      </c>
      <c r="K30" s="89">
        <v>13</v>
      </c>
      <c r="L30" s="88">
        <v>165553.69</v>
      </c>
      <c r="M30" s="88">
        <v>33620</v>
      </c>
      <c r="N30" s="90">
        <v>44925</v>
      </c>
      <c r="O30" s="91" t="s">
        <v>876</v>
      </c>
      <c r="U30" s="122"/>
      <c r="V30" s="122"/>
      <c r="W30" s="122"/>
      <c r="X30" s="93"/>
    </row>
    <row r="31" spans="1:24" s="97" customFormat="1" ht="25.5" customHeight="1">
      <c r="A31" s="86">
        <v>17</v>
      </c>
      <c r="B31" s="86">
        <v>13</v>
      </c>
      <c r="C31" s="87" t="s">
        <v>977</v>
      </c>
      <c r="D31" s="88">
        <v>1008.4</v>
      </c>
      <c r="E31" s="88">
        <v>2593.04</v>
      </c>
      <c r="F31" s="98">
        <f t="shared" si="2"/>
        <v>-0.6111128251010397</v>
      </c>
      <c r="G31" s="88">
        <v>148</v>
      </c>
      <c r="H31" s="89">
        <v>8</v>
      </c>
      <c r="I31" s="89">
        <f t="shared" si="4"/>
        <v>18.5</v>
      </c>
      <c r="J31" s="89">
        <v>3</v>
      </c>
      <c r="K31" s="89" t="s">
        <v>36</v>
      </c>
      <c r="L31" s="88">
        <v>35607.880000000005</v>
      </c>
      <c r="M31" s="88">
        <v>6073</v>
      </c>
      <c r="N31" s="90">
        <v>44678</v>
      </c>
      <c r="O31" s="91" t="s">
        <v>876</v>
      </c>
      <c r="U31" s="122"/>
      <c r="V31" s="122"/>
      <c r="W31" s="93"/>
    </row>
    <row r="32" spans="1:24" s="97" customFormat="1" ht="25.95" customHeight="1">
      <c r="A32" s="86">
        <v>18</v>
      </c>
      <c r="B32" s="86">
        <v>18</v>
      </c>
      <c r="C32" s="87" t="s">
        <v>943</v>
      </c>
      <c r="D32" s="88">
        <v>705.44</v>
      </c>
      <c r="E32" s="88">
        <v>1493.36</v>
      </c>
      <c r="F32" s="98">
        <f t="shared" si="2"/>
        <v>-0.52761557829324468</v>
      </c>
      <c r="G32" s="88">
        <v>105</v>
      </c>
      <c r="H32" s="89">
        <v>11</v>
      </c>
      <c r="I32" s="89">
        <f t="shared" si="4"/>
        <v>9.545454545454545</v>
      </c>
      <c r="J32" s="89">
        <v>2</v>
      </c>
      <c r="K32" s="89">
        <v>6</v>
      </c>
      <c r="L32" s="88">
        <v>138265.59</v>
      </c>
      <c r="M32" s="88">
        <v>18857</v>
      </c>
      <c r="N32" s="90">
        <v>44974</v>
      </c>
      <c r="O32" s="91" t="s">
        <v>944</v>
      </c>
      <c r="U32" s="122"/>
      <c r="V32" s="122"/>
      <c r="W32" s="122"/>
      <c r="X32" s="93"/>
    </row>
    <row r="33" spans="1:24" s="97" customFormat="1" ht="25.5" customHeight="1">
      <c r="A33" s="86">
        <v>19</v>
      </c>
      <c r="B33" s="86">
        <v>14</v>
      </c>
      <c r="C33" s="87" t="s">
        <v>916</v>
      </c>
      <c r="D33" s="88">
        <v>609.75</v>
      </c>
      <c r="E33" s="88">
        <v>2175.4499999999998</v>
      </c>
      <c r="F33" s="98">
        <f t="shared" si="2"/>
        <v>-0.71971316279390474</v>
      </c>
      <c r="G33" s="88">
        <v>81</v>
      </c>
      <c r="H33" s="131">
        <v>4</v>
      </c>
      <c r="I33" s="89">
        <f t="shared" si="4"/>
        <v>20.25</v>
      </c>
      <c r="J33" s="131">
        <v>2</v>
      </c>
      <c r="K33" s="89">
        <v>9</v>
      </c>
      <c r="L33" s="88">
        <v>251116.83000000005</v>
      </c>
      <c r="M33" s="88">
        <v>38031</v>
      </c>
      <c r="N33" s="90">
        <v>44960</v>
      </c>
      <c r="O33" s="91" t="s">
        <v>62</v>
      </c>
      <c r="U33" s="122"/>
      <c r="V33" s="122"/>
      <c r="W33" s="122"/>
      <c r="X33" s="93"/>
    </row>
    <row r="34" spans="1:24" s="97" customFormat="1" ht="25.95" customHeight="1">
      <c r="A34" s="86">
        <v>20</v>
      </c>
      <c r="B34" s="86">
        <v>17</v>
      </c>
      <c r="C34" s="87" t="s">
        <v>863</v>
      </c>
      <c r="D34" s="88">
        <v>605.70000000000005</v>
      </c>
      <c r="E34" s="88">
        <v>1613.28</v>
      </c>
      <c r="F34" s="98">
        <f t="shared" si="2"/>
        <v>-0.62455370425468604</v>
      </c>
      <c r="G34" s="88">
        <v>80</v>
      </c>
      <c r="H34" s="131">
        <v>1</v>
      </c>
      <c r="I34" s="89">
        <f t="shared" si="4"/>
        <v>80</v>
      </c>
      <c r="J34" s="131">
        <v>1</v>
      </c>
      <c r="K34" s="89">
        <v>13</v>
      </c>
      <c r="L34" s="88">
        <v>897583.26999999979</v>
      </c>
      <c r="M34" s="88">
        <v>135216</v>
      </c>
      <c r="N34" s="90">
        <v>44925</v>
      </c>
      <c r="O34" s="91" t="s">
        <v>314</v>
      </c>
      <c r="U34" s="122"/>
      <c r="V34" s="122"/>
      <c r="W34" s="122"/>
      <c r="X34" s="93"/>
    </row>
    <row r="35" spans="1:24" ht="24.75" customHeight="1">
      <c r="A35" s="107"/>
      <c r="B35" s="107"/>
      <c r="C35" s="117" t="s">
        <v>69</v>
      </c>
      <c r="D35" s="108">
        <f>SUM(D23:D34)</f>
        <v>193833.19999999998</v>
      </c>
      <c r="E35" s="108">
        <v>161831.72999999998</v>
      </c>
      <c r="F35" s="109">
        <f t="shared" ref="F35" si="5">(D35-E35)/E35</f>
        <v>0.19774533708562594</v>
      </c>
      <c r="G35" s="108">
        <f>SUM(G23:G34)</f>
        <v>27899</v>
      </c>
      <c r="H35" s="110"/>
      <c r="I35" s="110"/>
      <c r="J35" s="110"/>
      <c r="K35" s="110"/>
      <c r="L35" s="108"/>
      <c r="M35" s="108"/>
      <c r="N35" s="111"/>
      <c r="O35" s="112"/>
      <c r="V35" s="122"/>
      <c r="W35" s="122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2"/>
      <c r="W36" s="122"/>
      <c r="X36" s="93"/>
    </row>
    <row r="37" spans="1:24" s="97" customFormat="1" ht="25.95" customHeight="1">
      <c r="A37" s="86">
        <v>21</v>
      </c>
      <c r="B37" s="86">
        <v>12</v>
      </c>
      <c r="C37" s="87" t="s">
        <v>984</v>
      </c>
      <c r="D37" s="88">
        <v>471.89</v>
      </c>
      <c r="E37" s="88">
        <v>3013.38</v>
      </c>
      <c r="F37" s="98">
        <f>(D37-E37)/E37</f>
        <v>-0.8434017614771453</v>
      </c>
      <c r="G37" s="88">
        <v>63</v>
      </c>
      <c r="H37" s="89">
        <v>3</v>
      </c>
      <c r="I37" s="89">
        <f>G37/H37</f>
        <v>21</v>
      </c>
      <c r="J37" s="89">
        <v>3</v>
      </c>
      <c r="K37" s="89">
        <v>3</v>
      </c>
      <c r="L37" s="88">
        <v>30048.32</v>
      </c>
      <c r="M37" s="88">
        <v>4400</v>
      </c>
      <c r="N37" s="90">
        <v>44995</v>
      </c>
      <c r="O37" s="91" t="s">
        <v>985</v>
      </c>
      <c r="U37" s="122"/>
      <c r="V37" s="122"/>
      <c r="W37" s="122"/>
      <c r="X37" s="93"/>
    </row>
    <row r="38" spans="1:24" s="97" customFormat="1" ht="25.95" customHeight="1">
      <c r="A38" s="86">
        <v>22</v>
      </c>
      <c r="B38" s="86">
        <v>19</v>
      </c>
      <c r="C38" s="87" t="s">
        <v>931</v>
      </c>
      <c r="D38" s="88">
        <v>326.60000000000002</v>
      </c>
      <c r="E38" s="88">
        <v>1431.84</v>
      </c>
      <c r="F38" s="98">
        <f t="shared" ref="F38:F40" si="6">(D38-E38)/E38</f>
        <v>-0.77190188847915953</v>
      </c>
      <c r="G38" s="88">
        <v>48</v>
      </c>
      <c r="H38" s="89">
        <v>1</v>
      </c>
      <c r="I38" s="89">
        <f t="shared" ref="I38:I39" si="7">G38/H38</f>
        <v>48</v>
      </c>
      <c r="J38" s="89">
        <v>1</v>
      </c>
      <c r="K38" s="89">
        <v>7</v>
      </c>
      <c r="L38" s="88">
        <v>125590.55</v>
      </c>
      <c r="M38" s="88">
        <v>18816</v>
      </c>
      <c r="N38" s="90">
        <v>44967</v>
      </c>
      <c r="O38" s="91" t="s">
        <v>539</v>
      </c>
      <c r="U38" s="122"/>
      <c r="V38" s="122"/>
      <c r="W38" s="122"/>
      <c r="X38" s="93"/>
    </row>
    <row r="39" spans="1:24" s="97" customFormat="1" ht="25.95" customHeight="1">
      <c r="A39" s="86">
        <v>23</v>
      </c>
      <c r="B39" s="86">
        <v>22</v>
      </c>
      <c r="C39" s="87" t="s">
        <v>908</v>
      </c>
      <c r="D39" s="88">
        <v>287.36</v>
      </c>
      <c r="E39" s="88">
        <v>761.08</v>
      </c>
      <c r="F39" s="98">
        <f t="shared" si="6"/>
        <v>-0.62243128186261631</v>
      </c>
      <c r="G39" s="88">
        <v>43</v>
      </c>
      <c r="H39" s="89">
        <v>2</v>
      </c>
      <c r="I39" s="89">
        <f t="shared" si="7"/>
        <v>21.5</v>
      </c>
      <c r="J39" s="89">
        <v>1</v>
      </c>
      <c r="K39" s="89">
        <v>9</v>
      </c>
      <c r="L39" s="88">
        <v>102578.95</v>
      </c>
      <c r="M39" s="88">
        <v>15285</v>
      </c>
      <c r="N39" s="90">
        <v>44953</v>
      </c>
      <c r="O39" s="91" t="s">
        <v>48</v>
      </c>
      <c r="U39" s="122"/>
      <c r="V39" s="122"/>
      <c r="W39" s="122"/>
      <c r="X39" s="93"/>
    </row>
    <row r="40" spans="1:24" s="97" customFormat="1" ht="25.95" customHeight="1">
      <c r="A40" s="86">
        <v>24</v>
      </c>
      <c r="B40" s="86">
        <v>21</v>
      </c>
      <c r="C40" s="87" t="s">
        <v>957</v>
      </c>
      <c r="D40" s="88">
        <v>269</v>
      </c>
      <c r="E40" s="88">
        <v>1101</v>
      </c>
      <c r="F40" s="98">
        <f t="shared" si="6"/>
        <v>-0.75567665758401448</v>
      </c>
      <c r="G40" s="88">
        <v>38</v>
      </c>
      <c r="H40" s="89" t="s">
        <v>36</v>
      </c>
      <c r="I40" s="89" t="s">
        <v>36</v>
      </c>
      <c r="J40" s="89">
        <v>1</v>
      </c>
      <c r="K40" s="89">
        <v>5</v>
      </c>
      <c r="L40" s="88">
        <v>21560</v>
      </c>
      <c r="M40" s="88">
        <v>3168</v>
      </c>
      <c r="N40" s="90">
        <v>44981</v>
      </c>
      <c r="O40" s="91" t="s">
        <v>65</v>
      </c>
      <c r="U40" s="122"/>
      <c r="V40" s="122"/>
      <c r="W40" s="122"/>
      <c r="X40" s="93"/>
    </row>
    <row r="41" spans="1:24" s="97" customFormat="1" ht="25.95" customHeight="1">
      <c r="A41" s="86">
        <v>25</v>
      </c>
      <c r="B41" s="130" t="s">
        <v>36</v>
      </c>
      <c r="C41" s="87" t="s">
        <v>750</v>
      </c>
      <c r="D41" s="88">
        <v>133.07</v>
      </c>
      <c r="E41" s="88" t="s">
        <v>36</v>
      </c>
      <c r="F41" s="89" t="s">
        <v>36</v>
      </c>
      <c r="G41" s="88">
        <v>38</v>
      </c>
      <c r="H41" s="89">
        <v>1</v>
      </c>
      <c r="I41" s="89">
        <f>G41/H41</f>
        <v>38</v>
      </c>
      <c r="J41" s="89">
        <v>1</v>
      </c>
      <c r="K41" s="89" t="s">
        <v>36</v>
      </c>
      <c r="L41" s="88">
        <v>84356.18</v>
      </c>
      <c r="M41" s="88">
        <v>17051</v>
      </c>
      <c r="N41" s="90">
        <v>44855</v>
      </c>
      <c r="O41" s="91" t="s">
        <v>48</v>
      </c>
      <c r="U41" s="122"/>
      <c r="V41" s="122"/>
      <c r="W41" s="93"/>
    </row>
    <row r="42" spans="1:24" s="97" customFormat="1" ht="25.95" customHeight="1">
      <c r="A42" s="86">
        <v>26</v>
      </c>
      <c r="B42" s="86">
        <v>23</v>
      </c>
      <c r="C42" s="87" t="s">
        <v>962</v>
      </c>
      <c r="D42" s="88">
        <v>124.1</v>
      </c>
      <c r="E42" s="88">
        <v>682.2</v>
      </c>
      <c r="F42" s="98">
        <f>(D42-E42)/E42</f>
        <v>-0.81808853708589857</v>
      </c>
      <c r="G42" s="88">
        <v>16</v>
      </c>
      <c r="H42" s="89">
        <v>1</v>
      </c>
      <c r="I42" s="89">
        <f>G42/H42</f>
        <v>16</v>
      </c>
      <c r="J42" s="89">
        <v>1</v>
      </c>
      <c r="K42" s="89">
        <v>5</v>
      </c>
      <c r="L42" s="88">
        <v>38023.269999999997</v>
      </c>
      <c r="M42" s="88">
        <v>5190</v>
      </c>
      <c r="N42" s="90">
        <v>44981</v>
      </c>
      <c r="O42" s="91" t="s">
        <v>825</v>
      </c>
      <c r="U42" s="122"/>
      <c r="V42" s="122"/>
      <c r="W42" s="93"/>
    </row>
    <row r="43" spans="1:24" s="97" customFormat="1" ht="25.95" customHeight="1">
      <c r="A43" s="86">
        <v>27</v>
      </c>
      <c r="B43" s="86">
        <v>25</v>
      </c>
      <c r="C43" s="87" t="s">
        <v>978</v>
      </c>
      <c r="D43" s="88">
        <v>46.5</v>
      </c>
      <c r="E43" s="88">
        <v>53</v>
      </c>
      <c r="F43" s="98">
        <f t="shared" ref="F43:F44" si="8">(D43-E43)/E43</f>
        <v>-0.12264150943396226</v>
      </c>
      <c r="G43" s="88">
        <v>9</v>
      </c>
      <c r="H43" s="89">
        <v>2</v>
      </c>
      <c r="I43" s="89">
        <f>G43/H43</f>
        <v>4.5</v>
      </c>
      <c r="J43" s="89">
        <v>2</v>
      </c>
      <c r="K43" s="89">
        <v>3</v>
      </c>
      <c r="L43" s="88">
        <v>1827.0700000000002</v>
      </c>
      <c r="M43" s="88">
        <v>297</v>
      </c>
      <c r="N43" s="90">
        <v>44995</v>
      </c>
      <c r="O43" s="91" t="s">
        <v>876</v>
      </c>
      <c r="U43" s="122"/>
      <c r="V43" s="122"/>
      <c r="W43" s="93"/>
    </row>
    <row r="44" spans="1:24" s="97" customFormat="1" ht="25.95" customHeight="1">
      <c r="A44" s="86">
        <v>28</v>
      </c>
      <c r="B44" s="118">
        <v>27</v>
      </c>
      <c r="C44" s="87" t="s">
        <v>905</v>
      </c>
      <c r="D44" s="88">
        <v>21</v>
      </c>
      <c r="E44" s="88">
        <v>15</v>
      </c>
      <c r="F44" s="98">
        <f t="shared" si="8"/>
        <v>0.4</v>
      </c>
      <c r="G44" s="88">
        <v>3</v>
      </c>
      <c r="H44" s="131">
        <v>1</v>
      </c>
      <c r="I44" s="89">
        <f>G44/H44</f>
        <v>3</v>
      </c>
      <c r="J44" s="131">
        <v>1</v>
      </c>
      <c r="K44" s="89">
        <v>9</v>
      </c>
      <c r="L44" s="88">
        <v>24889.100000000002</v>
      </c>
      <c r="M44" s="88">
        <v>4159</v>
      </c>
      <c r="N44" s="90">
        <v>44953</v>
      </c>
      <c r="O44" s="91" t="s">
        <v>906</v>
      </c>
      <c r="U44" s="122"/>
      <c r="V44" s="122"/>
      <c r="W44" s="93"/>
    </row>
    <row r="45" spans="1:24" ht="25.5" customHeight="1">
      <c r="A45" s="86"/>
      <c r="B45" s="86"/>
      <c r="C45" s="117" t="s">
        <v>123</v>
      </c>
      <c r="D45" s="108">
        <f>SUM(D35:D44)</f>
        <v>195512.72</v>
      </c>
      <c r="E45" s="110">
        <v>164580.80999999997</v>
      </c>
      <c r="F45" s="109">
        <f>(D45-E45)/E45</f>
        <v>0.18794360047201153</v>
      </c>
      <c r="G45" s="108">
        <f>SUM(G35:G44)</f>
        <v>28157</v>
      </c>
      <c r="H45" s="89"/>
      <c r="I45" s="89"/>
      <c r="J45" s="89"/>
      <c r="K45" s="89"/>
      <c r="L45" s="88" t="s">
        <v>946</v>
      </c>
      <c r="M45" s="88"/>
      <c r="N45" s="90"/>
      <c r="O45" s="91"/>
      <c r="U45" s="122"/>
      <c r="V45" s="122"/>
      <c r="W45" s="122"/>
      <c r="X45" s="93"/>
    </row>
    <row r="46" spans="1:24">
      <c r="U46" s="125"/>
      <c r="V46" s="122"/>
      <c r="W46" s="122"/>
      <c r="X46" s="93"/>
    </row>
    <row r="47" spans="1:24" ht="21">
      <c r="C47" s="127"/>
      <c r="U47" s="125"/>
      <c r="V47" s="122"/>
      <c r="W47" s="122"/>
      <c r="X47" s="93"/>
    </row>
    <row r="48" spans="1:24">
      <c r="U48" s="125"/>
      <c r="V48" s="122"/>
      <c r="W48" s="122"/>
      <c r="X48" s="93"/>
    </row>
    <row r="49" spans="21:24">
      <c r="U49" s="125"/>
      <c r="V49" s="122"/>
      <c r="W49" s="122"/>
      <c r="X49" s="93"/>
    </row>
    <row r="50" spans="21:24">
      <c r="V50" s="122"/>
      <c r="W50" s="122"/>
    </row>
    <row r="51" spans="21:24">
      <c r="V51" s="122"/>
      <c r="W51" s="122"/>
    </row>
    <row r="52" spans="21:24">
      <c r="V52" s="122"/>
      <c r="W52" s="122"/>
    </row>
    <row r="53" spans="21:24">
      <c r="V53" s="122"/>
      <c r="W53" s="122"/>
    </row>
    <row r="54" spans="21:24">
      <c r="V54" s="122"/>
      <c r="W54" s="122"/>
    </row>
    <row r="55" spans="21:24">
      <c r="V55" s="122"/>
      <c r="W55" s="122"/>
    </row>
    <row r="56" spans="21:24">
      <c r="V56" s="122"/>
      <c r="W56" s="122"/>
    </row>
    <row r="57" spans="21:24">
      <c r="V57" s="122"/>
      <c r="W57" s="122"/>
    </row>
  </sheetData>
  <sortState xmlns:xlrd2="http://schemas.microsoft.com/office/spreadsheetml/2017/richdata2" ref="B13:O44">
    <sortCondition descending="1" ref="D13:D44"/>
  </sortState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sheetPr codeName="Sheet18"/>
  <dimension ref="A1:AC74"/>
  <sheetViews>
    <sheetView topLeftCell="A3" zoomScale="60" zoomScaleNormal="60" workbookViewId="0">
      <selection activeCell="D43" sqref="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707</v>
      </c>
      <c r="E6" s="4" t="s">
        <v>699</v>
      </c>
      <c r="F6" s="156"/>
      <c r="G6" s="4" t="s">
        <v>707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3"/>
      <c r="X9" s="26"/>
      <c r="Y9" s="32"/>
      <c r="Z9" s="32"/>
    </row>
    <row r="10" spans="1:28">
      <c r="A10" s="159"/>
      <c r="B10" s="159"/>
      <c r="C10" s="156"/>
      <c r="D10" s="75" t="s">
        <v>708</v>
      </c>
      <c r="E10" s="75" t="s">
        <v>700</v>
      </c>
      <c r="F10" s="156"/>
      <c r="G10" s="75" t="s">
        <v>708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3"/>
      <c r="X10" s="33"/>
      <c r="Y10" s="32"/>
      <c r="Z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0.399999999999999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sheetPr codeName="Sheet19"/>
  <dimension ref="A1:AC77"/>
  <sheetViews>
    <sheetView topLeftCell="A21" zoomScale="60" zoomScaleNormal="60" workbookViewId="0">
      <selection activeCell="O53" sqref="O5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699</v>
      </c>
      <c r="E6" s="4" t="s">
        <v>695</v>
      </c>
      <c r="F6" s="156"/>
      <c r="G6" s="4" t="s">
        <v>699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3"/>
      <c r="X9" s="26"/>
      <c r="Y9" s="32"/>
      <c r="Z9" s="32"/>
    </row>
    <row r="10" spans="1:28">
      <c r="A10" s="159"/>
      <c r="B10" s="159"/>
      <c r="C10" s="156"/>
      <c r="D10" s="75" t="s">
        <v>700</v>
      </c>
      <c r="E10" s="75" t="s">
        <v>696</v>
      </c>
      <c r="F10" s="156"/>
      <c r="G10" s="75" t="s">
        <v>700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3"/>
      <c r="X10" s="33"/>
      <c r="Y10" s="32"/>
      <c r="Z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0.399999999999999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sheetPr codeName="Sheet20"/>
  <dimension ref="A1:AC71"/>
  <sheetViews>
    <sheetView zoomScale="60" zoomScaleNormal="60" workbookViewId="0">
      <selection activeCell="M42" sqref="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2.6640625" style="1" customWidth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4.886718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695</v>
      </c>
      <c r="E6" s="4" t="s">
        <v>688</v>
      </c>
      <c r="F6" s="156"/>
      <c r="G6" s="4" t="s">
        <v>695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26"/>
      <c r="X9" s="32"/>
      <c r="Y9" s="33"/>
      <c r="Z9" s="32"/>
    </row>
    <row r="10" spans="1:28">
      <c r="A10" s="159"/>
      <c r="B10" s="159"/>
      <c r="C10" s="156"/>
      <c r="D10" s="75" t="s">
        <v>696</v>
      </c>
      <c r="E10" s="75" t="s">
        <v>689</v>
      </c>
      <c r="F10" s="156"/>
      <c r="G10" s="75" t="s">
        <v>696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3"/>
      <c r="X10" s="32"/>
      <c r="Y10" s="33"/>
      <c r="Z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sheetPr codeName="Sheet21"/>
  <dimension ref="A1:AC78"/>
  <sheetViews>
    <sheetView topLeftCell="A10" zoomScale="60" zoomScaleNormal="60" workbookViewId="0">
      <selection activeCell="C34" sqref="C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2.6640625" style="1" customWidth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2.554687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688</v>
      </c>
      <c r="E6" s="4" t="s">
        <v>675</v>
      </c>
      <c r="F6" s="156"/>
      <c r="G6" s="4" t="s">
        <v>688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26"/>
      <c r="X9" s="32"/>
      <c r="Y9" s="32"/>
      <c r="Z9" s="33"/>
    </row>
    <row r="10" spans="1:28" ht="21.6">
      <c r="A10" s="159"/>
      <c r="B10" s="159"/>
      <c r="C10" s="156"/>
      <c r="D10" s="75" t="s">
        <v>689</v>
      </c>
      <c r="E10" s="75" t="s">
        <v>676</v>
      </c>
      <c r="F10" s="156"/>
      <c r="G10" s="75" t="s">
        <v>689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3"/>
      <c r="X10" s="32"/>
      <c r="Y10" s="32"/>
      <c r="Z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sheetPr codeName="Sheet22"/>
  <dimension ref="A1:AC73"/>
  <sheetViews>
    <sheetView zoomScale="60" zoomScaleNormal="60" workbookViewId="0">
      <selection activeCell="C34" sqref="C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2.5546875" style="1" bestFit="1" customWidth="1"/>
    <col min="24" max="24" width="13.109375" style="1" customWidth="1"/>
    <col min="25" max="25" width="13.664062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675</v>
      </c>
      <c r="E6" s="4" t="s">
        <v>666</v>
      </c>
      <c r="F6" s="156"/>
      <c r="G6" s="4" t="s">
        <v>675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2"/>
      <c r="X9" s="26"/>
      <c r="Y9" s="32"/>
      <c r="Z9" s="33"/>
    </row>
    <row r="10" spans="1:28" ht="21.6">
      <c r="A10" s="159"/>
      <c r="B10" s="159"/>
      <c r="C10" s="156"/>
      <c r="D10" s="75" t="s">
        <v>676</v>
      </c>
      <c r="E10" s="75" t="s">
        <v>667</v>
      </c>
      <c r="F10" s="156"/>
      <c r="G10" s="75" t="s">
        <v>676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2"/>
      <c r="X10" s="33"/>
      <c r="Y10" s="32"/>
      <c r="Z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sheetPr codeName="Sheet23"/>
  <dimension ref="A1:AC72"/>
  <sheetViews>
    <sheetView zoomScale="60" zoomScaleNormal="60" workbookViewId="0">
      <selection activeCell="C33" sqref="C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2.5546875" style="1" bestFit="1" customWidth="1"/>
    <col min="24" max="24" width="13.109375" style="1" customWidth="1"/>
    <col min="25" max="25" width="13.664062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666</v>
      </c>
      <c r="E6" s="4" t="s">
        <v>662</v>
      </c>
      <c r="F6" s="156"/>
      <c r="G6" s="4" t="s">
        <v>666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2"/>
      <c r="X9" s="26"/>
      <c r="Y9" s="32"/>
      <c r="Z9" s="33"/>
    </row>
    <row r="10" spans="1:28" ht="21.6">
      <c r="A10" s="159"/>
      <c r="B10" s="159"/>
      <c r="C10" s="156"/>
      <c r="D10" s="75" t="s">
        <v>667</v>
      </c>
      <c r="E10" s="75" t="s">
        <v>663</v>
      </c>
      <c r="F10" s="156"/>
      <c r="G10" s="75" t="s">
        <v>667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2"/>
      <c r="X10" s="33"/>
      <c r="Y10" s="32"/>
      <c r="Z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sheetPr codeName="Sheet24"/>
  <dimension ref="A1:AC72"/>
  <sheetViews>
    <sheetView zoomScale="60" zoomScaleNormal="60" workbookViewId="0">
      <selection activeCell="S21" sqref="S2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2.5546875" style="1" bestFit="1" customWidth="1"/>
    <col min="25" max="25" width="13.664062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662</v>
      </c>
      <c r="E6" s="4" t="s">
        <v>649</v>
      </c>
      <c r="F6" s="156"/>
      <c r="G6" s="4" t="s">
        <v>662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26"/>
      <c r="X9" s="32"/>
      <c r="Y9" s="32"/>
      <c r="Z9" s="33"/>
    </row>
    <row r="10" spans="1:26">
      <c r="A10" s="159"/>
      <c r="B10" s="159"/>
      <c r="C10" s="156"/>
      <c r="D10" s="75" t="s">
        <v>663</v>
      </c>
      <c r="E10" s="75" t="s">
        <v>650</v>
      </c>
      <c r="F10" s="156"/>
      <c r="G10" s="75" t="s">
        <v>663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3"/>
      <c r="X10" s="32"/>
      <c r="Y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sheetPr codeName="Sheet25"/>
  <dimension ref="A1:AC72"/>
  <sheetViews>
    <sheetView zoomScale="60" zoomScaleNormal="60" workbookViewId="0">
      <selection activeCell="C40" sqref="C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2.5546875" style="1" bestFit="1" customWidth="1"/>
    <col min="25" max="25" width="13.10937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649</v>
      </c>
      <c r="E6" s="4" t="s">
        <v>643</v>
      </c>
      <c r="F6" s="156"/>
      <c r="G6" s="4" t="s">
        <v>649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2"/>
      <c r="X9" s="32"/>
      <c r="Y9" s="26"/>
      <c r="Z9" s="33"/>
    </row>
    <row r="10" spans="1:26">
      <c r="A10" s="159"/>
      <c r="B10" s="159"/>
      <c r="C10" s="156"/>
      <c r="D10" s="75" t="s">
        <v>650</v>
      </c>
      <c r="E10" s="75" t="s">
        <v>644</v>
      </c>
      <c r="F10" s="156"/>
      <c r="G10" s="75" t="s">
        <v>650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2"/>
      <c r="X10" s="32"/>
      <c r="Y10" s="33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sheetPr codeName="Sheet26"/>
  <dimension ref="A1:AC66"/>
  <sheetViews>
    <sheetView zoomScale="60" zoomScaleNormal="60" workbookViewId="0">
      <selection activeCell="R24" sqref="R2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3.109375" style="1" customWidth="1"/>
    <col min="25" max="25" width="12.5546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643</v>
      </c>
      <c r="E6" s="4" t="s">
        <v>639</v>
      </c>
      <c r="F6" s="156"/>
      <c r="G6" s="4" t="s">
        <v>643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W9" s="32"/>
      <c r="X9" s="26"/>
      <c r="Y9" s="32"/>
      <c r="Z9" s="33"/>
    </row>
    <row r="10" spans="1:26">
      <c r="A10" s="159"/>
      <c r="B10" s="159"/>
      <c r="C10" s="156"/>
      <c r="D10" s="75" t="s">
        <v>644</v>
      </c>
      <c r="E10" s="75" t="s">
        <v>640</v>
      </c>
      <c r="F10" s="156"/>
      <c r="G10" s="75" t="s">
        <v>644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2"/>
      <c r="X10" s="33"/>
      <c r="Y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sheetPr codeName="Sheet27"/>
  <dimension ref="A1:AC65"/>
  <sheetViews>
    <sheetView zoomScale="60" zoomScaleNormal="60" workbookViewId="0">
      <selection activeCell="T22" sqref="T2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0.88671875" style="1" bestFit="1" customWidth="1"/>
    <col min="24" max="24" width="12.5546875" style="1" bestFit="1" customWidth="1"/>
    <col min="25" max="25" width="13.10937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639</v>
      </c>
      <c r="E6" s="4" t="s">
        <v>635</v>
      </c>
      <c r="F6" s="156"/>
      <c r="G6" s="4" t="s">
        <v>639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V9" s="32"/>
      <c r="X9" s="32"/>
      <c r="Y9" s="26"/>
      <c r="Z9" s="33"/>
    </row>
    <row r="10" spans="1:26">
      <c r="A10" s="159"/>
      <c r="B10" s="159"/>
      <c r="C10" s="156"/>
      <c r="D10" s="75" t="s">
        <v>640</v>
      </c>
      <c r="E10" s="75" t="s">
        <v>636</v>
      </c>
      <c r="F10" s="156"/>
      <c r="G10" s="75" t="s">
        <v>640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2"/>
      <c r="X10" s="32"/>
      <c r="Y10" s="33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8B33-16F5-4CAF-BD2D-8A46F6AC5F5E}">
  <dimension ref="A1:X56"/>
  <sheetViews>
    <sheetView topLeftCell="A12" zoomScale="60" zoomScaleNormal="60" workbookViewId="0">
      <selection activeCell="C22" sqref="C22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3" ht="19.8">
      <c r="A1" s="1"/>
      <c r="B1" s="1"/>
      <c r="C1" s="1"/>
      <c r="D1" s="1"/>
      <c r="E1" s="2" t="s">
        <v>994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8">
      <c r="A2" s="1"/>
      <c r="B2" s="1"/>
      <c r="C2" s="1"/>
      <c r="D2" s="1"/>
      <c r="E2" s="2" t="s">
        <v>995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3">
      <c r="A6" s="159"/>
      <c r="B6" s="159"/>
      <c r="C6" s="156"/>
      <c r="D6" s="4" t="s">
        <v>998</v>
      </c>
      <c r="E6" s="4" t="s">
        <v>974</v>
      </c>
      <c r="F6" s="156"/>
      <c r="G6" s="4" t="s">
        <v>998</v>
      </c>
      <c r="H6" s="156"/>
      <c r="I6" s="156"/>
      <c r="J6" s="156"/>
      <c r="K6" s="156"/>
      <c r="L6" s="156"/>
      <c r="M6" s="156"/>
      <c r="N6" s="156"/>
      <c r="O6" s="156"/>
    </row>
    <row r="7" spans="1:23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3" ht="15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3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</row>
    <row r="10" spans="1:23">
      <c r="A10" s="159"/>
      <c r="B10" s="159"/>
      <c r="C10" s="156"/>
      <c r="D10" s="4" t="s">
        <v>999</v>
      </c>
      <c r="E10" s="4" t="s">
        <v>975</v>
      </c>
      <c r="F10" s="156"/>
      <c r="G10" s="4" t="s">
        <v>999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</row>
    <row r="11" spans="1:23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</row>
    <row r="12" spans="1:23" ht="15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</row>
    <row r="13" spans="1:23" s="97" customFormat="1" ht="25.5" customHeight="1">
      <c r="A13" s="86">
        <v>1</v>
      </c>
      <c r="B13" s="86">
        <v>1</v>
      </c>
      <c r="C13" s="87" t="s">
        <v>968</v>
      </c>
      <c r="D13" s="88">
        <v>24460.97</v>
      </c>
      <c r="E13" s="88">
        <v>46826.66</v>
      </c>
      <c r="F13" s="98">
        <f>(D13-E13)/E13</f>
        <v>-0.47762727471914507</v>
      </c>
      <c r="G13" s="88">
        <v>3562</v>
      </c>
      <c r="H13" s="131">
        <v>94</v>
      </c>
      <c r="I13" s="89">
        <f>G13/H13</f>
        <v>37.893617021276597</v>
      </c>
      <c r="J13" s="131">
        <v>15</v>
      </c>
      <c r="K13" s="89">
        <v>3</v>
      </c>
      <c r="L13" s="88">
        <v>170851.14</v>
      </c>
      <c r="M13" s="88">
        <v>26364</v>
      </c>
      <c r="N13" s="90">
        <v>44988</v>
      </c>
      <c r="O13" s="91" t="s">
        <v>969</v>
      </c>
    </row>
    <row r="14" spans="1:23" s="97" customFormat="1" ht="25.5" customHeight="1">
      <c r="A14" s="86">
        <v>2</v>
      </c>
      <c r="B14" s="86" t="s">
        <v>814</v>
      </c>
      <c r="C14" s="87" t="s">
        <v>996</v>
      </c>
      <c r="D14" s="88">
        <v>21301.84</v>
      </c>
      <c r="E14" s="88" t="s">
        <v>36</v>
      </c>
      <c r="F14" s="98" t="s">
        <v>36</v>
      </c>
      <c r="G14" s="88">
        <v>2882</v>
      </c>
      <c r="H14" s="89">
        <v>110</v>
      </c>
      <c r="I14" s="89">
        <f t="shared" ref="I14:I27" si="0">G14/H14</f>
        <v>26.2</v>
      </c>
      <c r="J14" s="89">
        <v>15</v>
      </c>
      <c r="K14" s="89">
        <v>1</v>
      </c>
      <c r="L14" s="88">
        <v>23742.84</v>
      </c>
      <c r="M14" s="88">
        <v>3389</v>
      </c>
      <c r="N14" s="90">
        <v>45002</v>
      </c>
      <c r="O14" s="91" t="s">
        <v>45</v>
      </c>
      <c r="V14" s="122"/>
      <c r="W14" s="93"/>
    </row>
    <row r="15" spans="1:23" s="97" customFormat="1" ht="25.5" customHeight="1">
      <c r="A15" s="86">
        <v>3</v>
      </c>
      <c r="B15" s="86" t="s">
        <v>34</v>
      </c>
      <c r="C15" s="87" t="s">
        <v>997</v>
      </c>
      <c r="D15" s="88">
        <v>20828.259999999998</v>
      </c>
      <c r="E15" s="88" t="s">
        <v>36</v>
      </c>
      <c r="F15" s="98" t="s">
        <v>36</v>
      </c>
      <c r="G15" s="88">
        <v>3518</v>
      </c>
      <c r="H15" s="89">
        <v>11</v>
      </c>
      <c r="I15" s="89">
        <f t="shared" si="0"/>
        <v>319.81818181818181</v>
      </c>
      <c r="J15" s="89">
        <v>15</v>
      </c>
      <c r="K15" s="89">
        <v>1</v>
      </c>
      <c r="L15" s="88">
        <v>20828.259999999998</v>
      </c>
      <c r="M15" s="88">
        <v>3518</v>
      </c>
      <c r="N15" s="90">
        <v>45002</v>
      </c>
      <c r="O15" s="91" t="s">
        <v>48</v>
      </c>
      <c r="U15" s="122"/>
      <c r="V15" s="122"/>
      <c r="W15" s="93"/>
    </row>
    <row r="16" spans="1:23" s="97" customFormat="1" ht="25.5" customHeight="1">
      <c r="A16" s="86">
        <v>4</v>
      </c>
      <c r="B16" s="86">
        <v>2</v>
      </c>
      <c r="C16" s="87" t="s">
        <v>986</v>
      </c>
      <c r="D16" s="88">
        <v>19422.43</v>
      </c>
      <c r="E16" s="88">
        <v>42561.75</v>
      </c>
      <c r="F16" s="98">
        <f t="shared" ref="F16:F43" si="1">(D16-E16)/E16</f>
        <v>-0.54366467544215169</v>
      </c>
      <c r="G16" s="88">
        <v>2650</v>
      </c>
      <c r="H16" s="89">
        <v>59</v>
      </c>
      <c r="I16" s="89">
        <f t="shared" si="0"/>
        <v>44.915254237288138</v>
      </c>
      <c r="J16" s="89">
        <v>14</v>
      </c>
      <c r="K16" s="89">
        <v>2</v>
      </c>
      <c r="L16" s="88">
        <v>80045.88</v>
      </c>
      <c r="M16" s="88">
        <v>10863</v>
      </c>
      <c r="N16" s="90">
        <v>44995</v>
      </c>
      <c r="O16" s="91" t="s">
        <v>825</v>
      </c>
      <c r="U16" s="122"/>
      <c r="V16" s="122"/>
      <c r="W16" s="93"/>
    </row>
    <row r="17" spans="1:24" s="97" customFormat="1" ht="25.5" customHeight="1">
      <c r="A17" s="86">
        <v>5</v>
      </c>
      <c r="B17" s="86">
        <v>7</v>
      </c>
      <c r="C17" s="87" t="s">
        <v>961</v>
      </c>
      <c r="D17" s="88">
        <v>11322.26</v>
      </c>
      <c r="E17" s="88">
        <v>17246.82</v>
      </c>
      <c r="F17" s="98">
        <f t="shared" si="1"/>
        <v>-0.34351608006577444</v>
      </c>
      <c r="G17" s="88">
        <v>1606</v>
      </c>
      <c r="H17" s="89">
        <v>27</v>
      </c>
      <c r="I17" s="89">
        <f t="shared" si="0"/>
        <v>59.481481481481481</v>
      </c>
      <c r="J17" s="89">
        <v>8</v>
      </c>
      <c r="K17" s="89">
        <v>4</v>
      </c>
      <c r="L17" s="88">
        <v>87751.679999999993</v>
      </c>
      <c r="M17" s="88">
        <v>13591</v>
      </c>
      <c r="N17" s="90">
        <v>44981</v>
      </c>
      <c r="O17" s="91" t="s">
        <v>944</v>
      </c>
      <c r="U17" s="122"/>
      <c r="V17" s="122"/>
      <c r="W17" s="93"/>
    </row>
    <row r="18" spans="1:24" s="97" customFormat="1" ht="25.95" customHeight="1">
      <c r="A18" s="86">
        <v>6</v>
      </c>
      <c r="B18" s="86">
        <v>4</v>
      </c>
      <c r="C18" s="87" t="s">
        <v>924</v>
      </c>
      <c r="D18" s="88">
        <v>10814.82</v>
      </c>
      <c r="E18" s="88">
        <v>21981.88</v>
      </c>
      <c r="F18" s="98">
        <f t="shared" si="1"/>
        <v>-0.50801205356411738</v>
      </c>
      <c r="G18" s="88">
        <v>1965</v>
      </c>
      <c r="H18" s="89">
        <v>56</v>
      </c>
      <c r="I18" s="89">
        <f t="shared" si="0"/>
        <v>35.089285714285715</v>
      </c>
      <c r="J18" s="89">
        <v>10</v>
      </c>
      <c r="K18" s="89">
        <v>7</v>
      </c>
      <c r="L18" s="88">
        <v>286059.01</v>
      </c>
      <c r="M18" s="88">
        <v>56546</v>
      </c>
      <c r="N18" s="90">
        <v>44960</v>
      </c>
      <c r="O18" s="91" t="s">
        <v>45</v>
      </c>
      <c r="Q18" s="128"/>
      <c r="R18" s="128"/>
      <c r="U18" s="122"/>
      <c r="V18" s="122"/>
      <c r="W18" s="93"/>
    </row>
    <row r="19" spans="1:24" s="97" customFormat="1" ht="25.95" customHeight="1">
      <c r="A19" s="86">
        <v>7</v>
      </c>
      <c r="B19" s="86">
        <v>3</v>
      </c>
      <c r="C19" s="87" t="s">
        <v>945</v>
      </c>
      <c r="D19" s="88">
        <v>9831.93</v>
      </c>
      <c r="E19" s="88">
        <v>26585.9</v>
      </c>
      <c r="F19" s="98">
        <f t="shared" si="1"/>
        <v>-0.63018254036914301</v>
      </c>
      <c r="G19" s="88">
        <v>1610</v>
      </c>
      <c r="H19" s="89">
        <v>37</v>
      </c>
      <c r="I19" s="89">
        <f t="shared" si="0"/>
        <v>43.513513513513516</v>
      </c>
      <c r="J19" s="89">
        <v>13</v>
      </c>
      <c r="K19" s="89">
        <v>5</v>
      </c>
      <c r="L19" s="88">
        <v>241632.04</v>
      </c>
      <c r="M19" s="88">
        <v>39335</v>
      </c>
      <c r="N19" s="90">
        <v>44973</v>
      </c>
      <c r="O19" s="91" t="s">
        <v>48</v>
      </c>
      <c r="Q19" s="128"/>
      <c r="R19" s="128"/>
      <c r="U19" s="122"/>
      <c r="V19" s="122"/>
      <c r="W19" s="93"/>
    </row>
    <row r="20" spans="1:24" s="97" customFormat="1" ht="25.5" customHeight="1">
      <c r="A20" s="86">
        <v>8</v>
      </c>
      <c r="B20" s="86">
        <v>6</v>
      </c>
      <c r="C20" s="87" t="s">
        <v>967</v>
      </c>
      <c r="D20" s="88">
        <v>7960.58</v>
      </c>
      <c r="E20" s="88">
        <v>18015.59</v>
      </c>
      <c r="F20" s="98">
        <f t="shared" si="1"/>
        <v>-0.55812826557442752</v>
      </c>
      <c r="G20" s="88">
        <v>1142</v>
      </c>
      <c r="H20" s="89">
        <v>26</v>
      </c>
      <c r="I20" s="89">
        <f t="shared" si="0"/>
        <v>43.92307692307692</v>
      </c>
      <c r="J20" s="89">
        <v>7</v>
      </c>
      <c r="K20" s="89">
        <v>3</v>
      </c>
      <c r="L20" s="88">
        <v>71589.03</v>
      </c>
      <c r="M20" s="88">
        <v>10212</v>
      </c>
      <c r="N20" s="90">
        <v>44988</v>
      </c>
      <c r="O20" s="91" t="s">
        <v>45</v>
      </c>
      <c r="U20" s="122"/>
      <c r="V20" s="122"/>
      <c r="W20" s="93"/>
    </row>
    <row r="21" spans="1:24" s="97" customFormat="1" ht="25.5" customHeight="1">
      <c r="A21" s="86">
        <v>9</v>
      </c>
      <c r="B21" s="86">
        <v>9</v>
      </c>
      <c r="C21" s="87" t="s">
        <v>836</v>
      </c>
      <c r="D21" s="88">
        <v>7302.19</v>
      </c>
      <c r="E21" s="88">
        <v>13764.07</v>
      </c>
      <c r="F21" s="98">
        <f t="shared" si="1"/>
        <v>-0.46947450863007817</v>
      </c>
      <c r="G21" s="88">
        <v>1319</v>
      </c>
      <c r="H21" s="89">
        <v>40</v>
      </c>
      <c r="I21" s="89">
        <f t="shared" si="0"/>
        <v>32.975000000000001</v>
      </c>
      <c r="J21" s="89">
        <v>8</v>
      </c>
      <c r="K21" s="89">
        <v>13</v>
      </c>
      <c r="L21" s="88">
        <v>1016050.42</v>
      </c>
      <c r="M21" s="88">
        <v>188847</v>
      </c>
      <c r="N21" s="90" t="s">
        <v>857</v>
      </c>
      <c r="O21" s="91" t="s">
        <v>918</v>
      </c>
      <c r="U21" s="122"/>
      <c r="V21" s="122"/>
      <c r="W21" s="93"/>
    </row>
    <row r="22" spans="1:24" s="97" customFormat="1" ht="25.5" customHeight="1">
      <c r="A22" s="86">
        <v>10</v>
      </c>
      <c r="B22" s="86">
        <v>12</v>
      </c>
      <c r="C22" s="87" t="s">
        <v>956</v>
      </c>
      <c r="D22" s="88">
        <v>6411.1</v>
      </c>
      <c r="E22" s="88">
        <v>12279.14</v>
      </c>
      <c r="F22" s="98">
        <f t="shared" si="1"/>
        <v>-0.4778868878439369</v>
      </c>
      <c r="G22" s="88">
        <v>1296</v>
      </c>
      <c r="H22" s="89">
        <v>41</v>
      </c>
      <c r="I22" s="89">
        <f t="shared" si="0"/>
        <v>31.609756097560975</v>
      </c>
      <c r="J22" s="89">
        <v>12</v>
      </c>
      <c r="K22" s="89">
        <v>4</v>
      </c>
      <c r="L22" s="88">
        <v>61130.709999999992</v>
      </c>
      <c r="M22" s="88">
        <v>12448</v>
      </c>
      <c r="N22" s="90">
        <v>44981</v>
      </c>
      <c r="O22" s="91" t="s">
        <v>876</v>
      </c>
      <c r="U22" s="122"/>
      <c r="V22" s="122"/>
      <c r="W22" s="93"/>
    </row>
    <row r="23" spans="1:24" ht="25.35" customHeight="1">
      <c r="A23" s="107"/>
      <c r="B23" s="107"/>
      <c r="C23" s="117" t="s">
        <v>53</v>
      </c>
      <c r="D23" s="108">
        <f>SUM(D13:D22)</f>
        <v>139656.37999999998</v>
      </c>
      <c r="E23" s="108">
        <v>233193.2</v>
      </c>
      <c r="F23" s="109">
        <f>(D23-E23)/E23</f>
        <v>-0.40111298271133133</v>
      </c>
      <c r="G23" s="108">
        <f>SUM(G13:G22)</f>
        <v>21550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122"/>
      <c r="X24" s="93"/>
    </row>
    <row r="25" spans="1:24" s="97" customFormat="1" ht="25.5" customHeight="1">
      <c r="A25" s="86">
        <v>11</v>
      </c>
      <c r="B25" s="86">
        <v>14</v>
      </c>
      <c r="C25" s="87" t="s">
        <v>850</v>
      </c>
      <c r="D25" s="88">
        <v>4585.16</v>
      </c>
      <c r="E25" s="88">
        <v>10753.8</v>
      </c>
      <c r="F25" s="98">
        <f t="shared" si="1"/>
        <v>-0.57362420725696961</v>
      </c>
      <c r="G25" s="88">
        <v>600</v>
      </c>
      <c r="H25" s="89">
        <v>12</v>
      </c>
      <c r="I25" s="89">
        <f t="shared" si="0"/>
        <v>50</v>
      </c>
      <c r="J25" s="89">
        <v>5</v>
      </c>
      <c r="K25" s="89">
        <v>14</v>
      </c>
      <c r="L25" s="88">
        <v>2667344.5699999998</v>
      </c>
      <c r="M25" s="88">
        <v>352970</v>
      </c>
      <c r="N25" s="90">
        <v>44911</v>
      </c>
      <c r="O25" s="91" t="s">
        <v>921</v>
      </c>
      <c r="U25" s="122"/>
      <c r="V25" s="122"/>
      <c r="W25" s="93"/>
    </row>
    <row r="26" spans="1:24" s="97" customFormat="1" ht="25.95" customHeight="1">
      <c r="A26" s="86">
        <v>12</v>
      </c>
      <c r="B26" s="86">
        <v>10</v>
      </c>
      <c r="C26" s="87" t="s">
        <v>984</v>
      </c>
      <c r="D26" s="88">
        <v>3013.38</v>
      </c>
      <c r="E26" s="88">
        <v>13014.53</v>
      </c>
      <c r="F26" s="98">
        <f t="shared" si="1"/>
        <v>-0.76846032857122004</v>
      </c>
      <c r="G26" s="88">
        <v>425</v>
      </c>
      <c r="H26" s="89">
        <v>15</v>
      </c>
      <c r="I26" s="89">
        <f t="shared" si="0"/>
        <v>28.333333333333332</v>
      </c>
      <c r="J26" s="89">
        <v>6</v>
      </c>
      <c r="K26" s="89">
        <v>2</v>
      </c>
      <c r="L26" s="88">
        <v>28618.84</v>
      </c>
      <c r="M26" s="88">
        <v>4175</v>
      </c>
      <c r="N26" s="90">
        <v>44995</v>
      </c>
      <c r="O26" s="91" t="s">
        <v>985</v>
      </c>
      <c r="U26" s="122"/>
      <c r="V26" s="122"/>
      <c r="W26" s="122"/>
      <c r="X26" s="93"/>
    </row>
    <row r="27" spans="1:24" s="97" customFormat="1" ht="25.5" customHeight="1">
      <c r="A27" s="86">
        <v>13</v>
      </c>
      <c r="B27" s="86">
        <v>32</v>
      </c>
      <c r="C27" s="87" t="s">
        <v>977</v>
      </c>
      <c r="D27" s="88">
        <v>2593.04</v>
      </c>
      <c r="E27" s="88">
        <v>307</v>
      </c>
      <c r="F27" s="98">
        <f t="shared" si="1"/>
        <v>7.4463843648208465</v>
      </c>
      <c r="G27" s="88">
        <v>392</v>
      </c>
      <c r="H27" s="89">
        <v>15</v>
      </c>
      <c r="I27" s="89">
        <f t="shared" si="0"/>
        <v>26.133333333333333</v>
      </c>
      <c r="J27" s="89">
        <v>6</v>
      </c>
      <c r="K27" s="89" t="s">
        <v>36</v>
      </c>
      <c r="L27" s="88">
        <v>33051.620000000003</v>
      </c>
      <c r="M27" s="88">
        <v>5663</v>
      </c>
      <c r="N27" s="90">
        <v>44678</v>
      </c>
      <c r="O27" s="91" t="s">
        <v>876</v>
      </c>
      <c r="U27" s="122"/>
      <c r="V27" s="122"/>
      <c r="W27" s="122"/>
      <c r="X27" s="93"/>
    </row>
    <row r="28" spans="1:24" s="97" customFormat="1" ht="25.95" customHeight="1">
      <c r="A28" s="86">
        <v>14</v>
      </c>
      <c r="B28" s="86">
        <v>19</v>
      </c>
      <c r="C28" s="87" t="s">
        <v>916</v>
      </c>
      <c r="D28" s="88">
        <v>2175.4499999999998</v>
      </c>
      <c r="E28" s="88">
        <v>3263.47</v>
      </c>
      <c r="F28" s="98">
        <f>(D28-E28)/E28</f>
        <v>-0.33339359638666821</v>
      </c>
      <c r="G28" s="88">
        <v>292</v>
      </c>
      <c r="H28" s="131">
        <v>8</v>
      </c>
      <c r="I28" s="89">
        <f>G28/H28</f>
        <v>36.5</v>
      </c>
      <c r="J28" s="131">
        <v>3</v>
      </c>
      <c r="K28" s="89">
        <v>8</v>
      </c>
      <c r="L28" s="88">
        <v>250143.18000000005</v>
      </c>
      <c r="M28" s="88">
        <v>37898</v>
      </c>
      <c r="N28" s="90">
        <v>44960</v>
      </c>
      <c r="O28" s="91" t="s">
        <v>62</v>
      </c>
      <c r="V28" s="122"/>
      <c r="W28" s="93"/>
    </row>
    <row r="29" spans="1:24" s="97" customFormat="1" ht="25.5" customHeight="1">
      <c r="A29" s="86">
        <v>15</v>
      </c>
      <c r="B29" s="86">
        <v>15</v>
      </c>
      <c r="C29" s="87" t="s">
        <v>971</v>
      </c>
      <c r="D29" s="88">
        <v>2023</v>
      </c>
      <c r="E29" s="88">
        <v>8628</v>
      </c>
      <c r="F29" s="98">
        <f t="shared" si="1"/>
        <v>-0.76553082985628185</v>
      </c>
      <c r="G29" s="88">
        <v>398</v>
      </c>
      <c r="H29" s="89" t="s">
        <v>36</v>
      </c>
      <c r="I29" s="89" t="s">
        <v>36</v>
      </c>
      <c r="J29" s="88">
        <v>11</v>
      </c>
      <c r="K29" s="89">
        <v>3</v>
      </c>
      <c r="L29" s="88">
        <v>22593</v>
      </c>
      <c r="M29" s="88">
        <v>4735</v>
      </c>
      <c r="N29" s="90">
        <v>44988</v>
      </c>
      <c r="O29" s="91" t="s">
        <v>65</v>
      </c>
      <c r="U29" s="122"/>
      <c r="V29" s="122"/>
      <c r="W29" s="122"/>
      <c r="X29" s="93"/>
    </row>
    <row r="30" spans="1:24" s="97" customFormat="1" ht="25.5" customHeight="1">
      <c r="A30" s="86">
        <v>16</v>
      </c>
      <c r="B30" s="86">
        <v>18</v>
      </c>
      <c r="C30" s="87" t="s">
        <v>958</v>
      </c>
      <c r="D30" s="88">
        <v>1945.19</v>
      </c>
      <c r="E30" s="88">
        <v>4759.63</v>
      </c>
      <c r="F30" s="98">
        <f t="shared" si="1"/>
        <v>-0.59131487111393111</v>
      </c>
      <c r="G30" s="88">
        <v>275</v>
      </c>
      <c r="H30" s="89">
        <v>6</v>
      </c>
      <c r="I30" s="89">
        <f>G30/H30</f>
        <v>45.833333333333336</v>
      </c>
      <c r="J30" s="89">
        <v>3</v>
      </c>
      <c r="K30" s="89">
        <v>4</v>
      </c>
      <c r="L30" s="88">
        <v>45890.09</v>
      </c>
      <c r="M30" s="88">
        <v>7376</v>
      </c>
      <c r="N30" s="90">
        <v>44981</v>
      </c>
      <c r="O30" s="91" t="s">
        <v>39</v>
      </c>
      <c r="U30" s="122"/>
      <c r="V30" s="122"/>
      <c r="W30" s="122"/>
      <c r="X30" s="93"/>
    </row>
    <row r="31" spans="1:24" s="97" customFormat="1" ht="25.95" customHeight="1">
      <c r="A31" s="86">
        <v>17</v>
      </c>
      <c r="B31" s="86">
        <v>22</v>
      </c>
      <c r="C31" s="87" t="s">
        <v>863</v>
      </c>
      <c r="D31" s="88">
        <v>1613.28</v>
      </c>
      <c r="E31" s="88">
        <v>2626.07</v>
      </c>
      <c r="F31" s="98">
        <f>(D31-E31)/E31</f>
        <v>-0.38566755646269907</v>
      </c>
      <c r="G31" s="88">
        <v>214</v>
      </c>
      <c r="H31" s="131">
        <v>4</v>
      </c>
      <c r="I31" s="89">
        <f t="shared" ref="I31" si="2">G31/H31</f>
        <v>53.5</v>
      </c>
      <c r="J31" s="131">
        <v>2</v>
      </c>
      <c r="K31" s="89">
        <v>12</v>
      </c>
      <c r="L31" s="88">
        <v>896505.66999999981</v>
      </c>
      <c r="M31" s="88">
        <v>135072</v>
      </c>
      <c r="N31" s="90">
        <v>44925</v>
      </c>
      <c r="O31" s="91" t="s">
        <v>314</v>
      </c>
      <c r="V31" s="122"/>
      <c r="W31" s="93"/>
    </row>
    <row r="32" spans="1:24" s="97" customFormat="1" ht="25.95" customHeight="1">
      <c r="A32" s="86">
        <v>18</v>
      </c>
      <c r="B32" s="86">
        <v>16</v>
      </c>
      <c r="C32" s="87" t="s">
        <v>943</v>
      </c>
      <c r="D32" s="88">
        <v>1493.36</v>
      </c>
      <c r="E32" s="88">
        <v>5839.93</v>
      </c>
      <c r="F32" s="98">
        <f t="shared" si="1"/>
        <v>-0.74428460615110115</v>
      </c>
      <c r="G32" s="88">
        <v>214</v>
      </c>
      <c r="H32" s="89">
        <v>9</v>
      </c>
      <c r="I32" s="89">
        <f>G32/H32</f>
        <v>23.777777777777779</v>
      </c>
      <c r="J32" s="89">
        <v>5</v>
      </c>
      <c r="K32" s="89">
        <v>5</v>
      </c>
      <c r="L32" s="88">
        <v>137342.82</v>
      </c>
      <c r="M32" s="88">
        <v>18712</v>
      </c>
      <c r="N32" s="90">
        <v>44974</v>
      </c>
      <c r="O32" s="91" t="s">
        <v>944</v>
      </c>
      <c r="U32" s="122"/>
      <c r="V32" s="122"/>
      <c r="W32" s="122"/>
      <c r="X32" s="93"/>
    </row>
    <row r="33" spans="1:24" s="97" customFormat="1" ht="25.5" customHeight="1">
      <c r="A33" s="86">
        <v>19</v>
      </c>
      <c r="B33" s="86">
        <v>17</v>
      </c>
      <c r="C33" s="87" t="s">
        <v>931</v>
      </c>
      <c r="D33" s="88">
        <v>1431.84</v>
      </c>
      <c r="E33" s="88">
        <v>4069.17</v>
      </c>
      <c r="F33" s="98">
        <f t="shared" si="1"/>
        <v>-0.64812480186377075</v>
      </c>
      <c r="G33" s="88">
        <v>234</v>
      </c>
      <c r="H33" s="89">
        <v>9</v>
      </c>
      <c r="I33" s="89">
        <f>G33/H33</f>
        <v>26</v>
      </c>
      <c r="J33" s="89">
        <v>6</v>
      </c>
      <c r="K33" s="89">
        <v>6</v>
      </c>
      <c r="L33" s="88">
        <v>124629.3</v>
      </c>
      <c r="M33" s="88">
        <v>18654</v>
      </c>
      <c r="N33" s="90">
        <v>44967</v>
      </c>
      <c r="O33" s="91" t="s">
        <v>539</v>
      </c>
      <c r="U33" s="122"/>
      <c r="V33" s="122"/>
      <c r="W33" s="122"/>
      <c r="X33" s="93"/>
    </row>
    <row r="34" spans="1:24" s="97" customFormat="1" ht="25.95" customHeight="1">
      <c r="A34" s="86">
        <v>20</v>
      </c>
      <c r="B34" s="86">
        <v>24</v>
      </c>
      <c r="C34" s="87" t="s">
        <v>865</v>
      </c>
      <c r="D34" s="89">
        <v>1301.6500000000001</v>
      </c>
      <c r="E34" s="89">
        <v>1441.74</v>
      </c>
      <c r="F34" s="98">
        <f t="shared" si="1"/>
        <v>-9.7167311720559826E-2</v>
      </c>
      <c r="G34" s="88">
        <v>252</v>
      </c>
      <c r="H34" s="89">
        <v>7</v>
      </c>
      <c r="I34" s="89">
        <f>G34/H34</f>
        <v>36</v>
      </c>
      <c r="J34" s="89">
        <v>4</v>
      </c>
      <c r="K34" s="89">
        <v>12</v>
      </c>
      <c r="L34" s="88">
        <v>164465.88</v>
      </c>
      <c r="M34" s="88">
        <v>33393</v>
      </c>
      <c r="N34" s="90">
        <v>44925</v>
      </c>
      <c r="O34" s="91" t="s">
        <v>876</v>
      </c>
      <c r="U34" s="122"/>
      <c r="V34" s="122"/>
      <c r="W34" s="122"/>
      <c r="X34" s="93"/>
    </row>
    <row r="35" spans="1:24" ht="24.75" customHeight="1">
      <c r="A35" s="107"/>
      <c r="B35" s="107"/>
      <c r="C35" s="117" t="s">
        <v>69</v>
      </c>
      <c r="D35" s="108">
        <f>SUM(D23:D34)</f>
        <v>161831.72999999998</v>
      </c>
      <c r="E35" s="108">
        <v>311234.59999999998</v>
      </c>
      <c r="F35" s="109">
        <f>(D35-E35)/E35</f>
        <v>-0.48003297191250588</v>
      </c>
      <c r="G35" s="108">
        <f>SUM(G23:G34)</f>
        <v>24846</v>
      </c>
      <c r="H35" s="110"/>
      <c r="I35" s="110"/>
      <c r="J35" s="110"/>
      <c r="K35" s="110"/>
      <c r="L35" s="108"/>
      <c r="M35" s="108"/>
      <c r="N35" s="111"/>
      <c r="O35" s="112"/>
      <c r="V35" s="122"/>
      <c r="W35" s="122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2"/>
      <c r="W36" s="122"/>
      <c r="X36" s="93"/>
    </row>
    <row r="37" spans="1:24" s="97" customFormat="1" ht="25.95" customHeight="1">
      <c r="A37" s="86">
        <v>21</v>
      </c>
      <c r="B37" s="86">
        <v>23</v>
      </c>
      <c r="C37" s="87" t="s">
        <v>957</v>
      </c>
      <c r="D37" s="88">
        <v>1101</v>
      </c>
      <c r="E37" s="88">
        <v>1898</v>
      </c>
      <c r="F37" s="98">
        <f t="shared" si="1"/>
        <v>-0.41991570073761852</v>
      </c>
      <c r="G37" s="88">
        <v>149</v>
      </c>
      <c r="H37" s="89" t="s">
        <v>36</v>
      </c>
      <c r="I37" s="89" t="s">
        <v>36</v>
      </c>
      <c r="J37" s="89">
        <v>2</v>
      </c>
      <c r="K37" s="89">
        <v>4</v>
      </c>
      <c r="L37" s="88">
        <v>21105</v>
      </c>
      <c r="M37" s="88">
        <v>3098</v>
      </c>
      <c r="N37" s="90">
        <v>44981</v>
      </c>
      <c r="O37" s="91" t="s">
        <v>65</v>
      </c>
      <c r="U37" s="122"/>
      <c r="V37" s="122"/>
      <c r="W37" s="122"/>
      <c r="X37" s="93"/>
    </row>
    <row r="38" spans="1:24" s="97" customFormat="1" ht="25.95" customHeight="1">
      <c r="A38" s="86">
        <v>22</v>
      </c>
      <c r="B38" s="86">
        <v>20</v>
      </c>
      <c r="C38" s="87" t="s">
        <v>908</v>
      </c>
      <c r="D38" s="88">
        <v>761.08</v>
      </c>
      <c r="E38" s="88">
        <v>3119.51</v>
      </c>
      <c r="F38" s="98">
        <f t="shared" si="1"/>
        <v>-0.75602578610102233</v>
      </c>
      <c r="G38" s="88">
        <v>99</v>
      </c>
      <c r="H38" s="89">
        <v>5</v>
      </c>
      <c r="I38" s="89">
        <f t="shared" ref="I38:I43" si="3">G38/H38</f>
        <v>19.8</v>
      </c>
      <c r="J38" s="89">
        <v>2</v>
      </c>
      <c r="K38" s="89">
        <v>8</v>
      </c>
      <c r="L38" s="88">
        <v>101875.05</v>
      </c>
      <c r="M38" s="88">
        <v>15169</v>
      </c>
      <c r="N38" s="90">
        <v>44953</v>
      </c>
      <c r="O38" s="91" t="s">
        <v>48</v>
      </c>
      <c r="U38" s="122"/>
      <c r="V38" s="122"/>
      <c r="W38" s="122"/>
      <c r="X38" s="93"/>
    </row>
    <row r="39" spans="1:24" s="97" customFormat="1" ht="25.95" customHeight="1">
      <c r="A39" s="86">
        <v>23</v>
      </c>
      <c r="B39" s="86">
        <v>21</v>
      </c>
      <c r="C39" s="87" t="s">
        <v>962</v>
      </c>
      <c r="D39" s="88">
        <v>682.2</v>
      </c>
      <c r="E39" s="88">
        <v>3074.24</v>
      </c>
      <c r="F39" s="98">
        <f t="shared" si="1"/>
        <v>-0.77809149578432402</v>
      </c>
      <c r="G39" s="88">
        <v>91</v>
      </c>
      <c r="H39" s="89">
        <v>3</v>
      </c>
      <c r="I39" s="89">
        <f t="shared" si="3"/>
        <v>30.333333333333332</v>
      </c>
      <c r="J39" s="89">
        <v>1</v>
      </c>
      <c r="K39" s="89">
        <v>4</v>
      </c>
      <c r="L39" s="88">
        <v>37197.769999999997</v>
      </c>
      <c r="M39" s="88">
        <v>5075</v>
      </c>
      <c r="N39" s="90">
        <v>44981</v>
      </c>
      <c r="O39" s="91" t="s">
        <v>825</v>
      </c>
      <c r="U39" s="122"/>
      <c r="V39" s="122"/>
      <c r="W39" s="122"/>
      <c r="X39" s="93"/>
    </row>
    <row r="40" spans="1:24" s="97" customFormat="1" ht="25.95" customHeight="1">
      <c r="A40" s="86">
        <v>24</v>
      </c>
      <c r="B40" s="86">
        <v>26</v>
      </c>
      <c r="C40" s="87" t="s">
        <v>932</v>
      </c>
      <c r="D40" s="88">
        <v>116.8</v>
      </c>
      <c r="E40" s="88">
        <v>819.18</v>
      </c>
      <c r="F40" s="98">
        <f t="shared" si="1"/>
        <v>-0.85741839400375985</v>
      </c>
      <c r="G40" s="88">
        <v>16</v>
      </c>
      <c r="H40" s="89">
        <v>2</v>
      </c>
      <c r="I40" s="89">
        <f t="shared" si="3"/>
        <v>8</v>
      </c>
      <c r="J40" s="89">
        <v>1</v>
      </c>
      <c r="K40" s="89">
        <v>6</v>
      </c>
      <c r="L40" s="88">
        <v>146640.38</v>
      </c>
      <c r="M40" s="88">
        <v>19191</v>
      </c>
      <c r="N40" s="90">
        <v>44967</v>
      </c>
      <c r="O40" s="91" t="s">
        <v>45</v>
      </c>
      <c r="U40" s="122"/>
      <c r="V40" s="122"/>
      <c r="W40" s="122"/>
      <c r="X40" s="93"/>
    </row>
    <row r="41" spans="1:24" s="97" customFormat="1" ht="25.95" customHeight="1">
      <c r="A41" s="86">
        <v>25</v>
      </c>
      <c r="B41" s="86">
        <v>25</v>
      </c>
      <c r="C41" s="87" t="s">
        <v>978</v>
      </c>
      <c r="D41" s="88">
        <v>53</v>
      </c>
      <c r="E41" s="88">
        <v>1189.42</v>
      </c>
      <c r="F41" s="98">
        <f t="shared" si="1"/>
        <v>-0.95544046678212913</v>
      </c>
      <c r="G41" s="88">
        <v>11</v>
      </c>
      <c r="H41" s="89">
        <v>2</v>
      </c>
      <c r="I41" s="89">
        <f t="shared" si="3"/>
        <v>5.5</v>
      </c>
      <c r="J41" s="89">
        <v>2</v>
      </c>
      <c r="K41" s="89">
        <v>2</v>
      </c>
      <c r="L41" s="88">
        <v>1780.5700000000002</v>
      </c>
      <c r="M41" s="88">
        <v>288</v>
      </c>
      <c r="N41" s="90">
        <v>44995</v>
      </c>
      <c r="O41" s="91" t="s">
        <v>876</v>
      </c>
      <c r="U41" s="122"/>
      <c r="V41" s="122"/>
      <c r="W41" s="122"/>
      <c r="X41" s="93"/>
    </row>
    <row r="42" spans="1:24" s="97" customFormat="1" ht="25.95" customHeight="1">
      <c r="A42" s="86">
        <v>26</v>
      </c>
      <c r="B42" s="86">
        <v>47</v>
      </c>
      <c r="C42" s="87" t="s">
        <v>951</v>
      </c>
      <c r="D42" s="88">
        <v>20</v>
      </c>
      <c r="E42" s="88">
        <v>52</v>
      </c>
      <c r="F42" s="98">
        <f t="shared" si="1"/>
        <v>-0.61538461538461542</v>
      </c>
      <c r="G42" s="88">
        <v>4</v>
      </c>
      <c r="H42" s="89">
        <v>1</v>
      </c>
      <c r="I42" s="89">
        <f t="shared" si="3"/>
        <v>4</v>
      </c>
      <c r="J42" s="89">
        <v>1</v>
      </c>
      <c r="K42" s="89">
        <v>5</v>
      </c>
      <c r="L42" s="88">
        <v>795.45</v>
      </c>
      <c r="M42" s="88">
        <v>144</v>
      </c>
      <c r="N42" s="90">
        <v>44974</v>
      </c>
      <c r="O42" s="91" t="s">
        <v>81</v>
      </c>
      <c r="U42" s="122"/>
      <c r="V42" s="122"/>
      <c r="W42" s="122"/>
      <c r="X42" s="93"/>
    </row>
    <row r="43" spans="1:24" s="97" customFormat="1" ht="25.95" customHeight="1">
      <c r="A43" s="86">
        <v>27</v>
      </c>
      <c r="B43" s="86">
        <v>43</v>
      </c>
      <c r="C43" s="87" t="s">
        <v>905</v>
      </c>
      <c r="D43" s="88">
        <v>15</v>
      </c>
      <c r="E43" s="88">
        <v>85</v>
      </c>
      <c r="F43" s="98">
        <f t="shared" si="1"/>
        <v>-0.82352941176470584</v>
      </c>
      <c r="G43" s="88">
        <v>2</v>
      </c>
      <c r="H43" s="131">
        <v>1</v>
      </c>
      <c r="I43" s="89">
        <f t="shared" si="3"/>
        <v>2</v>
      </c>
      <c r="J43" s="131">
        <v>1</v>
      </c>
      <c r="K43" s="89">
        <v>8</v>
      </c>
      <c r="L43" s="88">
        <v>24868.100000000002</v>
      </c>
      <c r="M43" s="88">
        <v>4156</v>
      </c>
      <c r="N43" s="90">
        <v>44953</v>
      </c>
      <c r="O43" s="91" t="s">
        <v>906</v>
      </c>
      <c r="V43" s="122"/>
      <c r="W43" s="93"/>
    </row>
    <row r="44" spans="1:24" ht="25.5" customHeight="1">
      <c r="A44" s="86"/>
      <c r="B44" s="86"/>
      <c r="C44" s="117" t="s">
        <v>205</v>
      </c>
      <c r="D44" s="108">
        <f>SUM(D35:D43)</f>
        <v>164580.80999999997</v>
      </c>
      <c r="E44" s="110">
        <v>323423</v>
      </c>
      <c r="F44" s="109">
        <f>(D44-E44)/E44</f>
        <v>-0.49112830565544202</v>
      </c>
      <c r="G44" s="108">
        <f>SUM(G35:G43)</f>
        <v>25218</v>
      </c>
      <c r="H44" s="89"/>
      <c r="I44" s="89"/>
      <c r="J44" s="89"/>
      <c r="K44" s="89"/>
      <c r="L44" s="88" t="s">
        <v>946</v>
      </c>
      <c r="M44" s="88"/>
      <c r="N44" s="90"/>
      <c r="O44" s="91"/>
      <c r="U44" s="125"/>
      <c r="V44" s="122"/>
      <c r="W44" s="122"/>
      <c r="X44" s="93"/>
    </row>
    <row r="45" spans="1:24">
      <c r="U45" s="125"/>
      <c r="V45" s="122"/>
      <c r="W45" s="122"/>
      <c r="X45" s="93"/>
    </row>
    <row r="46" spans="1:24" ht="21">
      <c r="C46" s="127"/>
      <c r="U46" s="125"/>
      <c r="V46" s="122"/>
      <c r="W46" s="122"/>
      <c r="X46" s="93"/>
    </row>
    <row r="47" spans="1:24">
      <c r="U47" s="125"/>
      <c r="V47" s="122"/>
      <c r="W47" s="122"/>
      <c r="X47" s="93"/>
    </row>
    <row r="48" spans="1:24">
      <c r="U48" s="125"/>
      <c r="V48" s="122"/>
      <c r="W48" s="122"/>
      <c r="X48" s="93"/>
    </row>
    <row r="49" spans="22:23">
      <c r="V49" s="122"/>
      <c r="W49" s="122"/>
    </row>
    <row r="50" spans="22:23">
      <c r="V50" s="122"/>
      <c r="W50" s="122"/>
    </row>
    <row r="51" spans="22:23">
      <c r="V51" s="122"/>
      <c r="W51" s="122"/>
    </row>
    <row r="52" spans="22:23">
      <c r="V52" s="122"/>
      <c r="W52" s="122"/>
    </row>
    <row r="53" spans="22:23">
      <c r="V53" s="122"/>
      <c r="W53" s="122"/>
    </row>
    <row r="54" spans="22:23">
      <c r="V54" s="122"/>
      <c r="W54" s="122"/>
    </row>
    <row r="55" spans="22:23">
      <c r="V55" s="122"/>
      <c r="W55" s="122"/>
    </row>
    <row r="56" spans="22:23">
      <c r="V56" s="122"/>
      <c r="W56" s="122"/>
    </row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sheetPr codeName="Sheet28"/>
  <dimension ref="A1:AC65"/>
  <sheetViews>
    <sheetView topLeftCell="A10" zoomScale="60" zoomScaleNormal="60" workbookViewId="0">
      <selection activeCell="T48" sqref="T4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3.109375" style="1" customWidth="1"/>
    <col min="24" max="24" width="10.88671875" style="1" bestFit="1" customWidth="1"/>
    <col min="25" max="25" width="12.5546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635</v>
      </c>
      <c r="E6" s="4" t="s">
        <v>628</v>
      </c>
      <c r="F6" s="156"/>
      <c r="G6" s="4" t="s">
        <v>635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V9" s="32"/>
      <c r="W9" s="26"/>
      <c r="Y9" s="32"/>
      <c r="Z9" s="33"/>
    </row>
    <row r="10" spans="1:26">
      <c r="A10" s="159"/>
      <c r="B10" s="159"/>
      <c r="C10" s="156"/>
      <c r="D10" s="75" t="s">
        <v>636</v>
      </c>
      <c r="E10" s="75" t="s">
        <v>629</v>
      </c>
      <c r="F10" s="156"/>
      <c r="G10" s="75" t="s">
        <v>636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3"/>
      <c r="Y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sheetPr codeName="Sheet29"/>
  <dimension ref="A1:Z66"/>
  <sheetViews>
    <sheetView topLeftCell="A7" zoomScale="60" zoomScaleNormal="60" workbookViewId="0">
      <selection activeCell="Q26" sqref="Q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2.5546875" style="1" bestFit="1" customWidth="1"/>
    <col min="24" max="24" width="13.109375" style="1" customWidth="1"/>
    <col min="25" max="25" width="10.88671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628</v>
      </c>
      <c r="E6" s="4" t="s">
        <v>619</v>
      </c>
      <c r="F6" s="156"/>
      <c r="G6" s="4" t="s">
        <v>628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S9" s="33"/>
      <c r="T9" s="32"/>
      <c r="U9" s="32"/>
      <c r="V9" s="32"/>
      <c r="W9" s="32"/>
      <c r="X9" s="26"/>
      <c r="Z9" s="33"/>
    </row>
    <row r="10" spans="1:26">
      <c r="A10" s="159"/>
      <c r="B10" s="159"/>
      <c r="C10" s="156"/>
      <c r="D10" s="75" t="s">
        <v>629</v>
      </c>
      <c r="E10" s="75" t="s">
        <v>620</v>
      </c>
      <c r="F10" s="156"/>
      <c r="G10" s="75" t="s">
        <v>629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S10" s="33"/>
      <c r="T10" s="32"/>
      <c r="U10" s="32"/>
      <c r="V10" s="32"/>
      <c r="W10" s="32"/>
      <c r="X10" s="33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sheetPr codeName="Sheet30"/>
  <dimension ref="A1:AC73"/>
  <sheetViews>
    <sheetView topLeftCell="A27" zoomScale="60" zoomScaleNormal="60" workbookViewId="0">
      <selection activeCell="K51" sqref="K5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1" style="1" customWidth="1"/>
    <col min="25" max="25" width="13.109375" style="1" customWidth="1"/>
    <col min="26" max="26" width="13.6640625" style="1" bestFit="1" customWidth="1"/>
    <col min="27" max="27" width="12.554687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619</v>
      </c>
      <c r="E6" s="4" t="s">
        <v>615</v>
      </c>
      <c r="F6" s="156"/>
      <c r="G6" s="4" t="s">
        <v>619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59"/>
      <c r="B10" s="159"/>
      <c r="C10" s="156"/>
      <c r="D10" s="75" t="s">
        <v>620</v>
      </c>
      <c r="E10" s="75" t="s">
        <v>616</v>
      </c>
      <c r="F10" s="156"/>
      <c r="G10" s="75" t="s">
        <v>620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Z10" s="32"/>
      <c r="AA10" s="32"/>
      <c r="AC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sheetPr codeName="Sheet31"/>
  <dimension ref="A1:AC76"/>
  <sheetViews>
    <sheetView topLeftCell="A12" zoomScale="60" zoomScaleNormal="60" workbookViewId="0">
      <selection activeCell="O25" sqref="O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1" style="1" customWidth="1"/>
    <col min="26" max="26" width="12.5546875" style="1" bestFit="1" customWidth="1"/>
    <col min="27" max="27" width="13.664062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615</v>
      </c>
      <c r="E6" s="4" t="s">
        <v>607</v>
      </c>
      <c r="F6" s="156"/>
      <c r="G6" s="4" t="s">
        <v>615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Y9" s="32"/>
      <c r="AA9" s="32"/>
      <c r="AC9" s="33"/>
    </row>
    <row r="10" spans="1:29">
      <c r="A10" s="159"/>
      <c r="B10" s="159"/>
      <c r="C10" s="156"/>
      <c r="D10" s="75" t="s">
        <v>616</v>
      </c>
      <c r="E10" s="75" t="s">
        <v>608</v>
      </c>
      <c r="F10" s="156"/>
      <c r="G10" s="75" t="s">
        <v>616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AA10" s="32"/>
      <c r="AC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sheetPr codeName="Sheet32"/>
  <dimension ref="A1:AC73"/>
  <sheetViews>
    <sheetView zoomScale="60" zoomScaleNormal="60" workbookViewId="0">
      <selection activeCell="U39" sqref="U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2.5546875" style="1" bestFit="1" customWidth="1"/>
    <col min="26" max="26" width="11" style="1" customWidth="1"/>
    <col min="27" max="27" width="10.88671875" style="1" bestFit="1" customWidth="1"/>
    <col min="28" max="28" width="13.664062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607</v>
      </c>
      <c r="E6" s="4" t="s">
        <v>602</v>
      </c>
      <c r="F6" s="156"/>
      <c r="G6" s="4" t="s">
        <v>607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Z9" s="32"/>
      <c r="AB9" s="32"/>
      <c r="AC9" s="33"/>
    </row>
    <row r="10" spans="1:29">
      <c r="A10" s="159"/>
      <c r="B10" s="159"/>
      <c r="C10" s="156"/>
      <c r="D10" s="75" t="s">
        <v>608</v>
      </c>
      <c r="E10" s="75" t="s">
        <v>603</v>
      </c>
      <c r="F10" s="156"/>
      <c r="G10" s="75" t="s">
        <v>608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Z10" s="32"/>
      <c r="AB10" s="32"/>
      <c r="AC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sheetPr codeName="Sheet33"/>
  <dimension ref="A1:AC76"/>
  <sheetViews>
    <sheetView topLeftCell="A25" zoomScale="60" zoomScaleNormal="60" workbookViewId="0">
      <selection activeCell="S32" sqref="S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2.5546875" style="1" bestFit="1" customWidth="1"/>
    <col min="26" max="26" width="13.6640625" style="1" bestFit="1" customWidth="1"/>
    <col min="27" max="27" width="11" style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602</v>
      </c>
      <c r="E6" s="4" t="s">
        <v>592</v>
      </c>
      <c r="F6" s="156"/>
      <c r="G6" s="4" t="s">
        <v>602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Z9" s="32"/>
      <c r="AA9" s="32"/>
      <c r="AC9" s="33"/>
    </row>
    <row r="10" spans="1:29">
      <c r="A10" s="159"/>
      <c r="B10" s="159"/>
      <c r="C10" s="156"/>
      <c r="D10" s="75" t="s">
        <v>603</v>
      </c>
      <c r="E10" s="75" t="s">
        <v>593</v>
      </c>
      <c r="F10" s="156"/>
      <c r="G10" s="75" t="s">
        <v>603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Z10" s="32"/>
      <c r="AA10" s="32"/>
      <c r="AC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sheetPr codeName="Sheet34"/>
  <dimension ref="A1:AC73"/>
  <sheetViews>
    <sheetView topLeftCell="A4" zoomScale="60" zoomScaleNormal="60" workbookViewId="0">
      <selection activeCell="S6" sqref="S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0.88671875" style="1" bestFit="1" customWidth="1"/>
    <col min="28" max="28" width="11" style="1" customWidth="1"/>
    <col min="29" max="29" width="14.88671875" style="1" customWidth="1"/>
    <col min="30" max="16384" width="8.88671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592</v>
      </c>
      <c r="E6" s="4" t="s">
        <v>588</v>
      </c>
      <c r="F6" s="156"/>
      <c r="G6" s="4" t="s">
        <v>592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Y9" s="32"/>
      <c r="AB9" s="32"/>
      <c r="AC9" s="33"/>
    </row>
    <row r="10" spans="1:29">
      <c r="A10" s="159"/>
      <c r="B10" s="159"/>
      <c r="C10" s="156"/>
      <c r="D10" s="75" t="s">
        <v>593</v>
      </c>
      <c r="E10" s="75" t="s">
        <v>589</v>
      </c>
      <c r="F10" s="156"/>
      <c r="G10" s="75" t="s">
        <v>593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AB10" s="32"/>
      <c r="AC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sheetPr codeName="Sheet35"/>
  <dimension ref="A1:AC72"/>
  <sheetViews>
    <sheetView zoomScale="60" zoomScaleNormal="60" workbookViewId="0">
      <selection activeCell="U13" sqref="U1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1" style="1" customWidth="1"/>
    <col min="27" max="27" width="12.554687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588</v>
      </c>
      <c r="E6" s="4" t="s">
        <v>581</v>
      </c>
      <c r="F6" s="156"/>
      <c r="G6" s="4" t="s">
        <v>588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Y9" s="32"/>
      <c r="Z9" s="32"/>
      <c r="AC9" s="33"/>
    </row>
    <row r="10" spans="1:29">
      <c r="A10" s="159"/>
      <c r="B10" s="159"/>
      <c r="C10" s="156"/>
      <c r="D10" s="75" t="s">
        <v>589</v>
      </c>
      <c r="E10" s="75" t="s">
        <v>582</v>
      </c>
      <c r="F10" s="156"/>
      <c r="G10" s="75" t="s">
        <v>589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Z10" s="32"/>
      <c r="AC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sheetPr codeName="Sheet36"/>
  <dimension ref="A1:AC72"/>
  <sheetViews>
    <sheetView zoomScale="60" zoomScaleNormal="60" workbookViewId="0">
      <selection activeCell="S7" sqref="S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1" style="1" customWidth="1"/>
    <col min="27" max="27" width="12.5546875" style="1" bestFit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581</v>
      </c>
      <c r="E6" s="4" t="s">
        <v>573</v>
      </c>
      <c r="F6" s="156"/>
      <c r="G6" s="4" t="s">
        <v>581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Y9" s="32"/>
      <c r="Z9" s="32"/>
      <c r="AB9" s="33"/>
    </row>
    <row r="10" spans="1:29">
      <c r="A10" s="159"/>
      <c r="B10" s="159"/>
      <c r="C10" s="156"/>
      <c r="D10" s="75" t="s">
        <v>582</v>
      </c>
      <c r="E10" s="75" t="s">
        <v>574</v>
      </c>
      <c r="F10" s="156"/>
      <c r="G10" s="75" t="s">
        <v>582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Z10" s="32"/>
      <c r="AB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sheetPr codeName="Sheet37"/>
  <dimension ref="A1:AC69"/>
  <sheetViews>
    <sheetView zoomScale="60" zoomScaleNormal="60" workbookViewId="0">
      <selection activeCell="S12" sqref="S1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573</v>
      </c>
      <c r="E6" s="4" t="s">
        <v>560</v>
      </c>
      <c r="F6" s="156"/>
      <c r="G6" s="4" t="s">
        <v>573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Y9" s="32"/>
      <c r="AA9" s="32"/>
      <c r="AB9" s="33"/>
    </row>
    <row r="10" spans="1:29" ht="21.6">
      <c r="A10" s="159"/>
      <c r="B10" s="159"/>
      <c r="C10" s="156"/>
      <c r="D10" s="75" t="s">
        <v>574</v>
      </c>
      <c r="E10" s="75" t="s">
        <v>561</v>
      </c>
      <c r="F10" s="156"/>
      <c r="G10" s="75" t="s">
        <v>574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AA10" s="32"/>
      <c r="AB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96E9-0503-451D-949B-807CC0DC6B1A}">
  <dimension ref="A1:X81"/>
  <sheetViews>
    <sheetView topLeftCell="A45" zoomScale="60" zoomScaleNormal="60" workbookViewId="0">
      <selection activeCell="N65" sqref="N65:O65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3" ht="19.8">
      <c r="A1" s="1"/>
      <c r="B1" s="1"/>
      <c r="C1" s="1"/>
      <c r="D1" s="1"/>
      <c r="E1" s="2" t="s">
        <v>972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8">
      <c r="A2" s="1"/>
      <c r="B2" s="1"/>
      <c r="C2" s="1"/>
      <c r="D2" s="1"/>
      <c r="E2" s="2" t="s">
        <v>973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3">
      <c r="A6" s="159"/>
      <c r="B6" s="159"/>
      <c r="C6" s="156"/>
      <c r="D6" s="4" t="s">
        <v>974</v>
      </c>
      <c r="E6" s="4" t="s">
        <v>965</v>
      </c>
      <c r="F6" s="156"/>
      <c r="G6" s="4" t="s">
        <v>974</v>
      </c>
      <c r="H6" s="156"/>
      <c r="I6" s="156"/>
      <c r="J6" s="156"/>
      <c r="K6" s="156"/>
      <c r="L6" s="156"/>
      <c r="M6" s="156"/>
      <c r="N6" s="156"/>
      <c r="O6" s="156"/>
    </row>
    <row r="7" spans="1:23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3" ht="15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3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</row>
    <row r="10" spans="1:23">
      <c r="A10" s="159"/>
      <c r="B10" s="159"/>
      <c r="C10" s="156"/>
      <c r="D10" s="4" t="s">
        <v>975</v>
      </c>
      <c r="E10" s="4" t="s">
        <v>966</v>
      </c>
      <c r="F10" s="156"/>
      <c r="G10" s="4" t="s">
        <v>975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</row>
    <row r="11" spans="1:23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</row>
    <row r="12" spans="1:23" ht="15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</row>
    <row r="13" spans="1:23" s="97" customFormat="1" ht="25.5" customHeight="1">
      <c r="A13" s="86">
        <v>1</v>
      </c>
      <c r="B13" s="86">
        <v>1</v>
      </c>
      <c r="C13" s="87" t="s">
        <v>968</v>
      </c>
      <c r="D13" s="88">
        <v>46826.66</v>
      </c>
      <c r="E13" s="88">
        <v>51953.48</v>
      </c>
      <c r="F13" s="98">
        <f>(D13-E13)/E13</f>
        <v>-9.868097382504501E-2</v>
      </c>
      <c r="G13" s="88">
        <v>6718</v>
      </c>
      <c r="H13" s="88">
        <v>125</v>
      </c>
      <c r="I13" s="89">
        <f>G13/H13</f>
        <v>53.744</v>
      </c>
      <c r="J13" s="88">
        <v>15</v>
      </c>
      <c r="K13" s="89">
        <v>2</v>
      </c>
      <c r="L13" s="88">
        <v>127695.77</v>
      </c>
      <c r="M13" s="88">
        <v>19081</v>
      </c>
      <c r="N13" s="90">
        <v>44988</v>
      </c>
      <c r="O13" s="91" t="s">
        <v>969</v>
      </c>
    </row>
    <row r="14" spans="1:23" s="97" customFormat="1" ht="25.95" customHeight="1">
      <c r="A14" s="86">
        <v>2</v>
      </c>
      <c r="B14" s="86" t="s">
        <v>34</v>
      </c>
      <c r="C14" s="87" t="s">
        <v>986</v>
      </c>
      <c r="D14" s="88">
        <v>42561.75</v>
      </c>
      <c r="E14" s="88" t="s">
        <v>36</v>
      </c>
      <c r="F14" s="98" t="s">
        <v>36</v>
      </c>
      <c r="G14" s="88">
        <v>5477</v>
      </c>
      <c r="H14" s="89">
        <v>95</v>
      </c>
      <c r="I14" s="89">
        <f t="shared" ref="I14:I28" si="0">G14/H14</f>
        <v>57.652631578947371</v>
      </c>
      <c r="J14" s="89">
        <v>17</v>
      </c>
      <c r="K14" s="89">
        <v>1</v>
      </c>
      <c r="L14" s="88">
        <v>45075.839999999997</v>
      </c>
      <c r="M14" s="88">
        <v>5812</v>
      </c>
      <c r="N14" s="90">
        <v>44995</v>
      </c>
      <c r="O14" s="91" t="s">
        <v>825</v>
      </c>
      <c r="V14" s="122"/>
      <c r="W14" s="93"/>
    </row>
    <row r="15" spans="1:23" s="97" customFormat="1" ht="25.95" customHeight="1">
      <c r="A15" s="86">
        <v>3</v>
      </c>
      <c r="B15" s="86">
        <v>3</v>
      </c>
      <c r="C15" s="87" t="s">
        <v>945</v>
      </c>
      <c r="D15" s="88">
        <v>26585.9</v>
      </c>
      <c r="E15" s="88">
        <v>25135.4</v>
      </c>
      <c r="F15" s="98">
        <f>(D15-E15)/E15</f>
        <v>5.7707456416050663E-2</v>
      </c>
      <c r="G15" s="88">
        <v>4284</v>
      </c>
      <c r="H15" s="89">
        <v>75</v>
      </c>
      <c r="I15" s="89">
        <f t="shared" si="0"/>
        <v>57.12</v>
      </c>
      <c r="J15" s="89">
        <v>16</v>
      </c>
      <c r="K15" s="89">
        <v>4</v>
      </c>
      <c r="L15" s="88">
        <v>223118.24</v>
      </c>
      <c r="M15" s="88">
        <v>35831</v>
      </c>
      <c r="N15" s="90">
        <v>44973</v>
      </c>
      <c r="O15" s="91" t="s">
        <v>48</v>
      </c>
      <c r="V15" s="122"/>
      <c r="W15" s="93"/>
    </row>
    <row r="16" spans="1:23" s="97" customFormat="1" ht="25.95" customHeight="1">
      <c r="A16" s="86">
        <v>4</v>
      </c>
      <c r="B16" s="86">
        <v>5</v>
      </c>
      <c r="C16" s="87" t="s">
        <v>924</v>
      </c>
      <c r="D16" s="88">
        <v>21981.88</v>
      </c>
      <c r="E16" s="88">
        <v>16776.05</v>
      </c>
      <c r="F16" s="98">
        <f>(D16-E16)/E16</f>
        <v>0.31031321437406312</v>
      </c>
      <c r="G16" s="88">
        <v>4095</v>
      </c>
      <c r="H16" s="89">
        <v>83</v>
      </c>
      <c r="I16" s="89">
        <f t="shared" si="0"/>
        <v>49.337349397590359</v>
      </c>
      <c r="J16" s="89">
        <v>12</v>
      </c>
      <c r="K16" s="89">
        <v>6</v>
      </c>
      <c r="L16" s="88">
        <v>273097.37</v>
      </c>
      <c r="M16" s="88">
        <v>54085</v>
      </c>
      <c r="N16" s="90">
        <v>44960</v>
      </c>
      <c r="O16" s="91" t="s">
        <v>45</v>
      </c>
      <c r="V16" s="122"/>
      <c r="W16" s="93"/>
    </row>
    <row r="17" spans="1:24" s="97" customFormat="1" ht="25.95" customHeight="1">
      <c r="A17" s="86">
        <v>5</v>
      </c>
      <c r="B17" s="86" t="s">
        <v>149</v>
      </c>
      <c r="C17" s="87" t="s">
        <v>988</v>
      </c>
      <c r="D17" s="88">
        <v>18353</v>
      </c>
      <c r="E17" s="88" t="s">
        <v>36</v>
      </c>
      <c r="F17" s="98" t="s">
        <v>36</v>
      </c>
      <c r="G17" s="88">
        <v>985</v>
      </c>
      <c r="H17" s="89">
        <v>1</v>
      </c>
      <c r="I17" s="89">
        <f t="shared" si="0"/>
        <v>985</v>
      </c>
      <c r="J17" s="89">
        <v>0.01</v>
      </c>
      <c r="K17" s="89">
        <v>0</v>
      </c>
      <c r="L17" s="88">
        <v>18353</v>
      </c>
      <c r="M17" s="88">
        <v>985</v>
      </c>
      <c r="N17" s="105" t="s">
        <v>150</v>
      </c>
      <c r="O17" s="91" t="s">
        <v>539</v>
      </c>
      <c r="V17" s="122"/>
      <c r="W17" s="93"/>
    </row>
    <row r="18" spans="1:24" s="97" customFormat="1" ht="25.5" customHeight="1">
      <c r="A18" s="86">
        <v>6</v>
      </c>
      <c r="B18" s="86">
        <v>2</v>
      </c>
      <c r="C18" s="87" t="s">
        <v>967</v>
      </c>
      <c r="D18" s="88">
        <v>18015.59</v>
      </c>
      <c r="E18" s="88">
        <v>28937.19</v>
      </c>
      <c r="F18" s="98">
        <f>(D18-E18)/E18</f>
        <v>-0.37742434562581922</v>
      </c>
      <c r="G18" s="88">
        <v>2518</v>
      </c>
      <c r="H18" s="89">
        <v>53</v>
      </c>
      <c r="I18" s="89">
        <f t="shared" si="0"/>
        <v>47.509433962264154</v>
      </c>
      <c r="J18" s="89">
        <v>10</v>
      </c>
      <c r="K18" s="89">
        <v>2</v>
      </c>
      <c r="L18" s="88">
        <v>57734.04</v>
      </c>
      <c r="M18" s="88">
        <v>8024</v>
      </c>
      <c r="N18" s="90">
        <v>44988</v>
      </c>
      <c r="O18" s="91" t="s">
        <v>45</v>
      </c>
      <c r="V18" s="122"/>
      <c r="W18" s="93"/>
    </row>
    <row r="19" spans="1:24" s="97" customFormat="1" ht="25.5" customHeight="1">
      <c r="A19" s="86">
        <v>7</v>
      </c>
      <c r="B19" s="86">
        <v>4</v>
      </c>
      <c r="C19" s="87" t="s">
        <v>961</v>
      </c>
      <c r="D19" s="88">
        <v>17246.82</v>
      </c>
      <c r="E19" s="88">
        <v>18176.919999999998</v>
      </c>
      <c r="F19" s="98">
        <f>(D19-E19)/E19</f>
        <v>-5.1169285005380372E-2</v>
      </c>
      <c r="G19" s="88">
        <v>2461</v>
      </c>
      <c r="H19" s="89">
        <v>43</v>
      </c>
      <c r="I19" s="89">
        <f t="shared" si="0"/>
        <v>57.232558139534881</v>
      </c>
      <c r="J19" s="89">
        <v>11</v>
      </c>
      <c r="K19" s="89">
        <v>3</v>
      </c>
      <c r="L19" s="88">
        <v>64234.01</v>
      </c>
      <c r="M19" s="88">
        <v>9776</v>
      </c>
      <c r="N19" s="90">
        <v>44981</v>
      </c>
      <c r="O19" s="91" t="s">
        <v>944</v>
      </c>
      <c r="V19" s="122"/>
      <c r="W19" s="93"/>
    </row>
    <row r="20" spans="1:24" s="97" customFormat="1" ht="25.5" customHeight="1">
      <c r="A20" s="86">
        <v>8</v>
      </c>
      <c r="B20" s="86" t="s">
        <v>149</v>
      </c>
      <c r="C20" s="87" t="s">
        <v>991</v>
      </c>
      <c r="D20" s="88">
        <v>14843</v>
      </c>
      <c r="E20" s="88" t="s">
        <v>36</v>
      </c>
      <c r="F20" s="98" t="s">
        <v>36</v>
      </c>
      <c r="G20" s="88">
        <v>849</v>
      </c>
      <c r="H20" s="89">
        <v>1</v>
      </c>
      <c r="I20" s="89">
        <f t="shared" si="0"/>
        <v>849</v>
      </c>
      <c r="J20" s="89">
        <v>1</v>
      </c>
      <c r="K20" s="89">
        <v>0</v>
      </c>
      <c r="L20" s="88">
        <v>14843</v>
      </c>
      <c r="M20" s="88">
        <v>849</v>
      </c>
      <c r="N20" s="105" t="s">
        <v>150</v>
      </c>
      <c r="O20" s="91" t="s">
        <v>539</v>
      </c>
      <c r="V20" s="122"/>
      <c r="W20" s="93"/>
    </row>
    <row r="21" spans="1:24" s="97" customFormat="1" ht="25.5" customHeight="1">
      <c r="A21" s="86">
        <v>9</v>
      </c>
      <c r="B21" s="86">
        <v>7</v>
      </c>
      <c r="C21" s="87" t="s">
        <v>836</v>
      </c>
      <c r="D21" s="88">
        <v>13764.07</v>
      </c>
      <c r="E21" s="88">
        <v>14552.87</v>
      </c>
      <c r="F21" s="98">
        <f>(D21-E21)/E21</f>
        <v>-5.4202366955796423E-2</v>
      </c>
      <c r="G21" s="88">
        <v>2352</v>
      </c>
      <c r="H21" s="89">
        <v>59</v>
      </c>
      <c r="I21" s="89">
        <f t="shared" si="0"/>
        <v>39.864406779661017</v>
      </c>
      <c r="J21" s="89">
        <v>9</v>
      </c>
      <c r="K21" s="89">
        <v>12</v>
      </c>
      <c r="L21" s="88">
        <v>1006907.35</v>
      </c>
      <c r="M21" s="88">
        <v>187141</v>
      </c>
      <c r="N21" s="90" t="s">
        <v>857</v>
      </c>
      <c r="O21" s="91" t="s">
        <v>918</v>
      </c>
      <c r="U21" s="122"/>
      <c r="V21" s="122"/>
      <c r="W21" s="93"/>
    </row>
    <row r="22" spans="1:24" s="97" customFormat="1" ht="25.5" customHeight="1">
      <c r="A22" s="86">
        <v>10</v>
      </c>
      <c r="B22" s="35" t="s">
        <v>34</v>
      </c>
      <c r="C22" s="87" t="s">
        <v>984</v>
      </c>
      <c r="D22" s="88">
        <v>13014.53</v>
      </c>
      <c r="E22" s="88" t="s">
        <v>36</v>
      </c>
      <c r="F22" s="98" t="s">
        <v>36</v>
      </c>
      <c r="G22" s="88">
        <v>1888</v>
      </c>
      <c r="H22" s="89">
        <v>67</v>
      </c>
      <c r="I22" s="89">
        <f t="shared" si="0"/>
        <v>28.17910447761194</v>
      </c>
      <c r="J22" s="89">
        <v>16</v>
      </c>
      <c r="K22" s="89">
        <v>1</v>
      </c>
      <c r="L22" s="88">
        <v>21766.16</v>
      </c>
      <c r="M22" s="88">
        <v>3060</v>
      </c>
      <c r="N22" s="90">
        <v>44995</v>
      </c>
      <c r="O22" s="91" t="s">
        <v>985</v>
      </c>
      <c r="U22" s="122"/>
      <c r="V22" s="122"/>
      <c r="W22" s="93"/>
    </row>
    <row r="23" spans="1:24" ht="25.35" customHeight="1">
      <c r="A23" s="107"/>
      <c r="B23" s="107"/>
      <c r="C23" s="117" t="s">
        <v>53</v>
      </c>
      <c r="D23" s="108">
        <f>SUM(D13:D22)</f>
        <v>233193.2</v>
      </c>
      <c r="E23" s="108">
        <v>204841.80000000002</v>
      </c>
      <c r="F23" s="109">
        <f>(D23-E23)/E23</f>
        <v>0.13840632136604927</v>
      </c>
      <c r="G23" s="108">
        <f>SUM(G13:G22)</f>
        <v>31627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5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122"/>
      <c r="X24" s="93"/>
    </row>
    <row r="25" spans="1:24" s="97" customFormat="1" ht="25.5" customHeight="1">
      <c r="A25" s="86">
        <v>11</v>
      </c>
      <c r="B25" s="35" t="s">
        <v>149</v>
      </c>
      <c r="C25" s="87" t="s">
        <v>989</v>
      </c>
      <c r="D25" s="88">
        <v>12516</v>
      </c>
      <c r="E25" s="88" t="s">
        <v>36</v>
      </c>
      <c r="F25" s="98" t="s">
        <v>36</v>
      </c>
      <c r="G25" s="88">
        <v>985</v>
      </c>
      <c r="H25" s="89">
        <v>1</v>
      </c>
      <c r="I25" s="89">
        <f t="shared" si="0"/>
        <v>985</v>
      </c>
      <c r="J25" s="89">
        <v>1</v>
      </c>
      <c r="K25" s="89">
        <v>0</v>
      </c>
      <c r="L25" s="88">
        <v>12516</v>
      </c>
      <c r="M25" s="88">
        <v>985</v>
      </c>
      <c r="N25" s="105" t="s">
        <v>150</v>
      </c>
      <c r="O25" s="91" t="s">
        <v>539</v>
      </c>
      <c r="U25" s="122"/>
      <c r="V25" s="122"/>
      <c r="W25" s="93"/>
    </row>
    <row r="26" spans="1:24" s="97" customFormat="1" ht="25.5" customHeight="1">
      <c r="A26" s="86">
        <v>12</v>
      </c>
      <c r="B26" s="86">
        <v>8</v>
      </c>
      <c r="C26" s="87" t="s">
        <v>956</v>
      </c>
      <c r="D26" s="88">
        <v>12279.14</v>
      </c>
      <c r="E26" s="88">
        <v>13849.11</v>
      </c>
      <c r="F26" s="98">
        <f>(D26-E26)/E26</f>
        <v>-0.11336251932434656</v>
      </c>
      <c r="G26" s="88">
        <v>2469</v>
      </c>
      <c r="H26" s="89">
        <v>66</v>
      </c>
      <c r="I26" s="89">
        <f t="shared" si="0"/>
        <v>37.409090909090907</v>
      </c>
      <c r="J26" s="89">
        <v>15</v>
      </c>
      <c r="K26" s="89">
        <v>3</v>
      </c>
      <c r="L26" s="88">
        <v>52809.649999999994</v>
      </c>
      <c r="M26" s="88">
        <v>10679</v>
      </c>
      <c r="N26" s="90">
        <v>44981</v>
      </c>
      <c r="O26" s="91" t="s">
        <v>876</v>
      </c>
      <c r="U26" s="122"/>
      <c r="V26" s="122"/>
      <c r="W26" s="93"/>
    </row>
    <row r="27" spans="1:24" s="97" customFormat="1" ht="25.5" customHeight="1">
      <c r="A27" s="86">
        <v>13</v>
      </c>
      <c r="B27" s="86" t="s">
        <v>149</v>
      </c>
      <c r="C27" s="87" t="s">
        <v>990</v>
      </c>
      <c r="D27" s="88">
        <v>11998</v>
      </c>
      <c r="E27" s="88" t="s">
        <v>36</v>
      </c>
      <c r="F27" s="98" t="s">
        <v>36</v>
      </c>
      <c r="G27" s="88">
        <v>849</v>
      </c>
      <c r="H27" s="89">
        <v>1</v>
      </c>
      <c r="I27" s="89">
        <f t="shared" si="0"/>
        <v>849</v>
      </c>
      <c r="J27" s="89">
        <v>1</v>
      </c>
      <c r="K27" s="89">
        <v>0</v>
      </c>
      <c r="L27" s="88">
        <v>11998</v>
      </c>
      <c r="M27" s="88">
        <v>849</v>
      </c>
      <c r="N27" s="105" t="s">
        <v>150</v>
      </c>
      <c r="O27" s="91" t="s">
        <v>539</v>
      </c>
      <c r="U27" s="122"/>
      <c r="V27" s="122"/>
      <c r="W27" s="93"/>
    </row>
    <row r="28" spans="1:24" s="97" customFormat="1" ht="25.95" customHeight="1">
      <c r="A28" s="86">
        <v>14</v>
      </c>
      <c r="B28" s="86">
        <v>6</v>
      </c>
      <c r="C28" s="87" t="s">
        <v>850</v>
      </c>
      <c r="D28" s="88">
        <v>10753.8</v>
      </c>
      <c r="E28" s="88">
        <v>15034.62</v>
      </c>
      <c r="F28" s="98">
        <f>(D28-E28)/E28</f>
        <v>-0.28473084121846787</v>
      </c>
      <c r="G28" s="88">
        <v>1416</v>
      </c>
      <c r="H28" s="89">
        <v>26</v>
      </c>
      <c r="I28" s="89">
        <f t="shared" si="0"/>
        <v>54.46153846153846</v>
      </c>
      <c r="J28" s="89">
        <v>9</v>
      </c>
      <c r="K28" s="89">
        <v>13</v>
      </c>
      <c r="L28" s="88">
        <v>2660729.6</v>
      </c>
      <c r="M28" s="88">
        <v>352041</v>
      </c>
      <c r="N28" s="90">
        <v>44911</v>
      </c>
      <c r="O28" s="91" t="s">
        <v>921</v>
      </c>
      <c r="Q28" s="128"/>
      <c r="R28" s="128"/>
      <c r="U28" s="122"/>
      <c r="V28" s="122"/>
      <c r="W28" s="93"/>
    </row>
    <row r="29" spans="1:24" s="97" customFormat="1" ht="25.95" customHeight="1">
      <c r="A29" s="86">
        <v>15</v>
      </c>
      <c r="B29" s="86">
        <v>12</v>
      </c>
      <c r="C29" s="87" t="s">
        <v>971</v>
      </c>
      <c r="D29" s="88">
        <v>8628</v>
      </c>
      <c r="E29" s="88">
        <v>8361</v>
      </c>
      <c r="F29" s="98">
        <f t="shared" ref="F29:F40" si="1">(D29-E29)/E29</f>
        <v>3.1933979189092215E-2</v>
      </c>
      <c r="G29" s="88">
        <v>1714</v>
      </c>
      <c r="H29" s="89" t="s">
        <v>36</v>
      </c>
      <c r="I29" s="89" t="s">
        <v>36</v>
      </c>
      <c r="J29" s="88">
        <v>14</v>
      </c>
      <c r="K29" s="89">
        <v>2</v>
      </c>
      <c r="L29" s="88">
        <v>19325</v>
      </c>
      <c r="M29" s="88">
        <v>4024</v>
      </c>
      <c r="N29" s="90">
        <v>44988</v>
      </c>
      <c r="O29" s="91" t="s">
        <v>65</v>
      </c>
      <c r="Q29" s="128"/>
      <c r="R29" s="128"/>
      <c r="U29" s="122"/>
      <c r="V29" s="122"/>
      <c r="W29" s="93"/>
    </row>
    <row r="30" spans="1:24" s="97" customFormat="1" ht="25.5" customHeight="1">
      <c r="A30" s="86">
        <v>16</v>
      </c>
      <c r="B30" s="86">
        <v>11</v>
      </c>
      <c r="C30" s="87" t="s">
        <v>943</v>
      </c>
      <c r="D30" s="88">
        <v>5839.93</v>
      </c>
      <c r="E30" s="88">
        <v>8835.6299999999992</v>
      </c>
      <c r="F30" s="98">
        <f t="shared" si="1"/>
        <v>-0.33904769665547324</v>
      </c>
      <c r="G30" s="88">
        <v>852</v>
      </c>
      <c r="H30" s="89">
        <v>21</v>
      </c>
      <c r="I30" s="89">
        <f>G30/H30</f>
        <v>40.571428571428569</v>
      </c>
      <c r="J30" s="89">
        <v>8</v>
      </c>
      <c r="K30" s="89">
        <v>4</v>
      </c>
      <c r="L30" s="88">
        <v>134706.93</v>
      </c>
      <c r="M30" s="88">
        <v>18240</v>
      </c>
      <c r="N30" s="90">
        <v>44974</v>
      </c>
      <c r="O30" s="91" t="s">
        <v>944</v>
      </c>
      <c r="Q30" s="128"/>
      <c r="U30" s="122"/>
      <c r="V30" s="122"/>
      <c r="W30" s="93"/>
    </row>
    <row r="31" spans="1:24" s="97" customFormat="1" ht="25.5" customHeight="1">
      <c r="A31" s="86">
        <v>17</v>
      </c>
      <c r="B31" s="86">
        <v>10</v>
      </c>
      <c r="C31" s="87" t="s">
        <v>931</v>
      </c>
      <c r="D31" s="88">
        <v>4883.92</v>
      </c>
      <c r="E31" s="88">
        <v>10148.85</v>
      </c>
      <c r="F31" s="98">
        <f>(D31-E31)/E31</f>
        <v>-0.51877109229124485</v>
      </c>
      <c r="G31" s="88">
        <v>695</v>
      </c>
      <c r="H31" s="89">
        <v>21</v>
      </c>
      <c r="I31" s="89">
        <f>G31/H31</f>
        <v>33.095238095238095</v>
      </c>
      <c r="J31" s="89">
        <v>8</v>
      </c>
      <c r="K31" s="89">
        <v>5</v>
      </c>
      <c r="L31" s="88">
        <v>121882</v>
      </c>
      <c r="M31" s="88">
        <v>18202</v>
      </c>
      <c r="N31" s="90">
        <v>44967</v>
      </c>
      <c r="O31" s="91" t="s">
        <v>539</v>
      </c>
      <c r="Q31" s="93"/>
      <c r="R31" s="93"/>
      <c r="U31" s="122"/>
      <c r="V31" s="122"/>
      <c r="W31" s="93"/>
    </row>
    <row r="32" spans="1:24" s="97" customFormat="1" ht="25.5" customHeight="1">
      <c r="A32" s="86">
        <v>18</v>
      </c>
      <c r="B32" s="86">
        <v>9</v>
      </c>
      <c r="C32" s="87" t="s">
        <v>958</v>
      </c>
      <c r="D32" s="88">
        <v>4759.63</v>
      </c>
      <c r="E32" s="88">
        <v>10277.31</v>
      </c>
      <c r="F32" s="98">
        <f t="shared" si="1"/>
        <v>-0.53687978663677549</v>
      </c>
      <c r="G32" s="88">
        <v>687</v>
      </c>
      <c r="H32" s="89">
        <v>19</v>
      </c>
      <c r="I32" s="89">
        <f t="shared" ref="I32:I38" si="2">G32/H32</f>
        <v>36.157894736842103</v>
      </c>
      <c r="J32" s="89">
        <v>6</v>
      </c>
      <c r="K32" s="89">
        <v>3</v>
      </c>
      <c r="L32" s="88">
        <v>42156.639999999999</v>
      </c>
      <c r="M32" s="88">
        <v>6707</v>
      </c>
      <c r="N32" s="90">
        <v>44981</v>
      </c>
      <c r="O32" s="91" t="s">
        <v>39</v>
      </c>
      <c r="Q32" s="128"/>
      <c r="U32" s="122"/>
      <c r="V32" s="122"/>
      <c r="W32" s="93"/>
    </row>
    <row r="33" spans="1:24" s="97" customFormat="1" ht="25.5" customHeight="1">
      <c r="A33" s="86">
        <v>19</v>
      </c>
      <c r="B33" s="86">
        <v>14</v>
      </c>
      <c r="C33" s="87" t="s">
        <v>916</v>
      </c>
      <c r="D33" s="88">
        <v>3263.47</v>
      </c>
      <c r="E33" s="88">
        <v>5743.6</v>
      </c>
      <c r="F33" s="98">
        <f t="shared" si="1"/>
        <v>-0.4318075771293266</v>
      </c>
      <c r="G33" s="88">
        <v>452</v>
      </c>
      <c r="H33" s="88">
        <v>17</v>
      </c>
      <c r="I33" s="89">
        <f t="shared" si="2"/>
        <v>26.588235294117649</v>
      </c>
      <c r="J33" s="88">
        <v>6</v>
      </c>
      <c r="K33" s="89">
        <v>7</v>
      </c>
      <c r="L33" s="88">
        <v>247176.18000000005</v>
      </c>
      <c r="M33" s="88">
        <v>37490</v>
      </c>
      <c r="N33" s="90">
        <v>44960</v>
      </c>
      <c r="O33" s="91" t="s">
        <v>62</v>
      </c>
      <c r="U33" s="122"/>
      <c r="V33" s="122"/>
      <c r="W33" s="93"/>
    </row>
    <row r="34" spans="1:24" s="97" customFormat="1" ht="25.95" customHeight="1">
      <c r="A34" s="86">
        <v>20</v>
      </c>
      <c r="B34" s="86">
        <v>18</v>
      </c>
      <c r="C34" s="87" t="s">
        <v>908</v>
      </c>
      <c r="D34" s="88">
        <v>3119.51</v>
      </c>
      <c r="E34" s="88">
        <v>2362.08</v>
      </c>
      <c r="F34" s="98">
        <f t="shared" si="1"/>
        <v>0.32066229763598197</v>
      </c>
      <c r="G34" s="88">
        <v>438</v>
      </c>
      <c r="H34" s="89">
        <v>9</v>
      </c>
      <c r="I34" s="89">
        <f t="shared" si="2"/>
        <v>48.666666666666664</v>
      </c>
      <c r="J34" s="89">
        <v>3</v>
      </c>
      <c r="K34" s="89">
        <v>7</v>
      </c>
      <c r="L34" s="88">
        <v>100645.23</v>
      </c>
      <c r="M34" s="88">
        <v>14992</v>
      </c>
      <c r="N34" s="90">
        <v>44953</v>
      </c>
      <c r="O34" s="91" t="s">
        <v>48</v>
      </c>
      <c r="U34" s="122"/>
      <c r="V34" s="122"/>
      <c r="W34" s="122"/>
      <c r="X34" s="93"/>
    </row>
    <row r="35" spans="1:24" ht="24.75" customHeight="1">
      <c r="A35" s="107"/>
      <c r="B35" s="107"/>
      <c r="C35" s="117" t="s">
        <v>69</v>
      </c>
      <c r="D35" s="108">
        <f>SUM(D23:D34)</f>
        <v>311234.59999999998</v>
      </c>
      <c r="E35" s="108">
        <v>250345.8</v>
      </c>
      <c r="F35" s="109">
        <f>(D35-E35)/E35</f>
        <v>0.24321877978380302</v>
      </c>
      <c r="G35" s="108">
        <f>SUM(G23:G34)</f>
        <v>42184</v>
      </c>
      <c r="H35" s="110"/>
      <c r="I35" s="110"/>
      <c r="J35" s="110"/>
      <c r="K35" s="110"/>
      <c r="L35" s="108"/>
      <c r="M35" s="108"/>
      <c r="N35" s="111"/>
      <c r="O35" s="112"/>
      <c r="W35" s="125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122"/>
      <c r="X36" s="93"/>
    </row>
    <row r="37" spans="1:24" s="97" customFormat="1" ht="25.5" customHeight="1">
      <c r="A37" s="86">
        <v>21</v>
      </c>
      <c r="B37" s="86">
        <v>13</v>
      </c>
      <c r="C37" s="87" t="s">
        <v>962</v>
      </c>
      <c r="D37" s="88">
        <v>3074.24</v>
      </c>
      <c r="E37" s="88">
        <v>5847.49</v>
      </c>
      <c r="F37" s="98">
        <f t="shared" si="1"/>
        <v>-0.47426331639729186</v>
      </c>
      <c r="G37" s="88">
        <v>416</v>
      </c>
      <c r="H37" s="89">
        <v>12</v>
      </c>
      <c r="I37" s="89">
        <f t="shared" si="2"/>
        <v>34.666666666666664</v>
      </c>
      <c r="J37" s="89">
        <v>6</v>
      </c>
      <c r="K37" s="89">
        <v>3</v>
      </c>
      <c r="L37" s="88">
        <v>35287.1</v>
      </c>
      <c r="M37" s="88">
        <v>4810</v>
      </c>
      <c r="N37" s="90">
        <v>44981</v>
      </c>
      <c r="O37" s="91" t="s">
        <v>825</v>
      </c>
      <c r="U37" s="122"/>
      <c r="V37" s="122"/>
      <c r="W37" s="122"/>
      <c r="X37" s="93"/>
    </row>
    <row r="38" spans="1:24" s="97" customFormat="1" ht="25.5" customHeight="1">
      <c r="A38" s="86">
        <v>22</v>
      </c>
      <c r="B38" s="86">
        <v>16</v>
      </c>
      <c r="C38" s="87" t="s">
        <v>863</v>
      </c>
      <c r="D38" s="88">
        <v>2626.07</v>
      </c>
      <c r="E38" s="88">
        <v>3752.44</v>
      </c>
      <c r="F38" s="98">
        <f t="shared" si="1"/>
        <v>-0.30017002270522641</v>
      </c>
      <c r="G38" s="88">
        <v>350</v>
      </c>
      <c r="H38" s="89">
        <v>7</v>
      </c>
      <c r="I38" s="89">
        <f t="shared" si="2"/>
        <v>50</v>
      </c>
      <c r="J38" s="89">
        <v>4</v>
      </c>
      <c r="K38" s="89">
        <v>11</v>
      </c>
      <c r="L38" s="88">
        <v>893975.25999999978</v>
      </c>
      <c r="M38" s="88">
        <v>134715</v>
      </c>
      <c r="N38" s="90">
        <v>44925</v>
      </c>
      <c r="O38" s="91" t="s">
        <v>314</v>
      </c>
      <c r="U38" s="122"/>
      <c r="V38" s="122"/>
      <c r="W38" s="122"/>
      <c r="X38" s="93"/>
    </row>
    <row r="39" spans="1:24" s="97" customFormat="1" ht="25.5" customHeight="1">
      <c r="A39" s="86">
        <v>23</v>
      </c>
      <c r="B39" s="86">
        <v>15</v>
      </c>
      <c r="C39" s="87" t="s">
        <v>957</v>
      </c>
      <c r="D39" s="88">
        <v>1898</v>
      </c>
      <c r="E39" s="88">
        <v>4403</v>
      </c>
      <c r="F39" s="98">
        <f t="shared" si="1"/>
        <v>-0.5689302748126277</v>
      </c>
      <c r="G39" s="88">
        <v>266</v>
      </c>
      <c r="H39" s="89" t="s">
        <v>36</v>
      </c>
      <c r="I39" s="89" t="s">
        <v>36</v>
      </c>
      <c r="J39" s="89">
        <v>4</v>
      </c>
      <c r="K39" s="89">
        <v>3</v>
      </c>
      <c r="L39" s="88">
        <v>19309</v>
      </c>
      <c r="M39" s="88">
        <v>2814</v>
      </c>
      <c r="N39" s="90">
        <v>44981</v>
      </c>
      <c r="O39" s="91" t="s">
        <v>65</v>
      </c>
      <c r="U39" s="122"/>
      <c r="V39" s="122"/>
      <c r="W39" s="122"/>
      <c r="X39" s="93"/>
    </row>
    <row r="40" spans="1:24" s="97" customFormat="1" ht="25.95" customHeight="1">
      <c r="A40" s="86">
        <v>24</v>
      </c>
      <c r="B40" s="86">
        <v>21</v>
      </c>
      <c r="C40" s="87" t="s">
        <v>865</v>
      </c>
      <c r="D40" s="89">
        <v>1441.74</v>
      </c>
      <c r="E40" s="89">
        <v>1079.46</v>
      </c>
      <c r="F40" s="98">
        <f t="shared" si="1"/>
        <v>0.33561225056972926</v>
      </c>
      <c r="G40" s="88">
        <v>288</v>
      </c>
      <c r="H40" s="89">
        <v>9</v>
      </c>
      <c r="I40" s="89">
        <f>G40/H40</f>
        <v>32</v>
      </c>
      <c r="J40" s="89">
        <v>4</v>
      </c>
      <c r="K40" s="89">
        <v>11</v>
      </c>
      <c r="L40" s="88">
        <v>163015.64000000001</v>
      </c>
      <c r="M40" s="88">
        <v>33091</v>
      </c>
      <c r="N40" s="90">
        <v>44925</v>
      </c>
      <c r="O40" s="91" t="s">
        <v>876</v>
      </c>
      <c r="U40" s="122"/>
      <c r="V40" s="122"/>
      <c r="W40" s="122"/>
      <c r="X40" s="93"/>
    </row>
    <row r="41" spans="1:24" s="97" customFormat="1" ht="25.5" customHeight="1">
      <c r="A41" s="86">
        <v>25</v>
      </c>
      <c r="B41" s="35" t="s">
        <v>34</v>
      </c>
      <c r="C41" s="87" t="s">
        <v>978</v>
      </c>
      <c r="D41" s="88">
        <v>1189.42</v>
      </c>
      <c r="E41" s="88" t="s">
        <v>36</v>
      </c>
      <c r="F41" s="98" t="s">
        <v>36</v>
      </c>
      <c r="G41" s="88">
        <v>178</v>
      </c>
      <c r="H41" s="89">
        <v>20</v>
      </c>
      <c r="I41" s="89">
        <f>G41/H41</f>
        <v>8.9</v>
      </c>
      <c r="J41" s="89">
        <v>9</v>
      </c>
      <c r="K41" s="89">
        <v>1</v>
      </c>
      <c r="L41" s="88">
        <v>1189.42</v>
      </c>
      <c r="M41" s="88">
        <v>178</v>
      </c>
      <c r="N41" s="90">
        <v>44995</v>
      </c>
      <c r="O41" s="91" t="s">
        <v>876</v>
      </c>
      <c r="U41" s="122"/>
      <c r="V41" s="122"/>
      <c r="W41" s="122"/>
      <c r="X41" s="93"/>
    </row>
    <row r="42" spans="1:24" s="97" customFormat="1" ht="25.95" customHeight="1">
      <c r="A42" s="86">
        <v>26</v>
      </c>
      <c r="B42" s="86">
        <v>17</v>
      </c>
      <c r="C42" s="87" t="s">
        <v>932</v>
      </c>
      <c r="D42" s="88">
        <v>819.18</v>
      </c>
      <c r="E42" s="88">
        <v>3042.86</v>
      </c>
      <c r="F42" s="98">
        <f>(D42-E42)/E42</f>
        <v>-0.73078616827589837</v>
      </c>
      <c r="G42" s="88">
        <v>111</v>
      </c>
      <c r="H42" s="89">
        <v>4</v>
      </c>
      <c r="I42" s="89">
        <f t="shared" ref="I42:I52" si="3">G42/H42</f>
        <v>27.75</v>
      </c>
      <c r="J42" s="89">
        <v>2</v>
      </c>
      <c r="K42" s="89">
        <v>5</v>
      </c>
      <c r="L42" s="88">
        <v>146156.71</v>
      </c>
      <c r="M42" s="88">
        <v>19117</v>
      </c>
      <c r="N42" s="90">
        <v>44967</v>
      </c>
      <c r="O42" s="91" t="s">
        <v>45</v>
      </c>
      <c r="U42" s="122"/>
      <c r="V42" s="122"/>
      <c r="W42" s="122"/>
      <c r="X42" s="93"/>
    </row>
    <row r="43" spans="1:24" s="97" customFormat="1" ht="25.95" customHeight="1">
      <c r="A43" s="86">
        <v>27</v>
      </c>
      <c r="B43" s="86">
        <v>20</v>
      </c>
      <c r="C43" s="87" t="s">
        <v>947</v>
      </c>
      <c r="D43" s="88">
        <v>634.29999999999995</v>
      </c>
      <c r="E43" s="88">
        <v>1373.4</v>
      </c>
      <c r="F43" s="98">
        <f>(D43-E43)/E43</f>
        <v>-0.53815348769477211</v>
      </c>
      <c r="G43" s="88">
        <v>95</v>
      </c>
      <c r="H43" s="89">
        <v>2</v>
      </c>
      <c r="I43" s="89">
        <f t="shared" si="3"/>
        <v>47.5</v>
      </c>
      <c r="J43" s="89">
        <v>1</v>
      </c>
      <c r="K43" s="89">
        <v>6</v>
      </c>
      <c r="L43" s="88">
        <v>34465.5</v>
      </c>
      <c r="M43" s="88">
        <v>5529</v>
      </c>
      <c r="N43" s="90">
        <v>44960</v>
      </c>
      <c r="O43" s="91" t="s">
        <v>41</v>
      </c>
      <c r="U43" s="122"/>
      <c r="V43" s="122"/>
      <c r="W43" s="122"/>
      <c r="X43" s="93"/>
    </row>
    <row r="44" spans="1:24" s="97" customFormat="1" ht="25.95" customHeight="1">
      <c r="A44" s="86">
        <v>28</v>
      </c>
      <c r="B44" s="130" t="s">
        <v>36</v>
      </c>
      <c r="C44" s="28" t="s">
        <v>626</v>
      </c>
      <c r="D44" s="41">
        <v>505.5</v>
      </c>
      <c r="E44" s="88" t="s">
        <v>36</v>
      </c>
      <c r="F44" s="98" t="s">
        <v>36</v>
      </c>
      <c r="G44" s="41">
        <v>93</v>
      </c>
      <c r="H44" s="39">
        <v>1</v>
      </c>
      <c r="I44" s="89">
        <f t="shared" si="3"/>
        <v>93</v>
      </c>
      <c r="J44" s="39">
        <v>1</v>
      </c>
      <c r="K44" s="89" t="s">
        <v>36</v>
      </c>
      <c r="L44" s="41">
        <v>251462.12</v>
      </c>
      <c r="M44" s="41">
        <v>39086</v>
      </c>
      <c r="N44" s="37">
        <v>44736</v>
      </c>
      <c r="O44" s="36" t="s">
        <v>45</v>
      </c>
      <c r="U44" s="122"/>
      <c r="V44" s="122"/>
      <c r="W44" s="122"/>
      <c r="X44" s="93"/>
    </row>
    <row r="45" spans="1:24" s="97" customFormat="1" ht="25.5" customHeight="1">
      <c r="A45" s="86">
        <v>29</v>
      </c>
      <c r="B45" s="35">
        <v>25</v>
      </c>
      <c r="C45" s="87" t="s">
        <v>875</v>
      </c>
      <c r="D45" s="88">
        <v>419.2</v>
      </c>
      <c r="E45" s="88">
        <v>702</v>
      </c>
      <c r="F45" s="98">
        <f>(D45-E45)/E45</f>
        <v>-0.40284900284900288</v>
      </c>
      <c r="G45" s="88">
        <v>65</v>
      </c>
      <c r="H45" s="89">
        <v>2</v>
      </c>
      <c r="I45" s="89">
        <f t="shared" si="3"/>
        <v>32.5</v>
      </c>
      <c r="J45" s="89">
        <v>2</v>
      </c>
      <c r="K45" s="89">
        <v>10</v>
      </c>
      <c r="L45" s="88">
        <v>43541.289999999986</v>
      </c>
      <c r="M45" s="88">
        <v>7089</v>
      </c>
      <c r="N45" s="90" t="s">
        <v>874</v>
      </c>
      <c r="O45" s="91" t="s">
        <v>876</v>
      </c>
      <c r="U45" s="122"/>
      <c r="V45" s="122"/>
      <c r="W45" s="122"/>
      <c r="X45" s="93"/>
    </row>
    <row r="46" spans="1:24" s="97" customFormat="1" ht="25.95" customHeight="1">
      <c r="A46" s="86">
        <v>30</v>
      </c>
      <c r="B46" s="86">
        <v>30</v>
      </c>
      <c r="C46" s="87" t="s">
        <v>907</v>
      </c>
      <c r="D46" s="88">
        <v>395</v>
      </c>
      <c r="E46" s="88">
        <v>209.5</v>
      </c>
      <c r="F46" s="98">
        <f>(D46-E46)/E46</f>
        <v>0.88544152744630067</v>
      </c>
      <c r="G46" s="88">
        <v>71</v>
      </c>
      <c r="H46" s="89">
        <v>1</v>
      </c>
      <c r="I46" s="89">
        <f t="shared" si="3"/>
        <v>71</v>
      </c>
      <c r="J46" s="89">
        <v>1</v>
      </c>
      <c r="K46" s="89">
        <v>7</v>
      </c>
      <c r="L46" s="88">
        <v>28815.18</v>
      </c>
      <c r="M46" s="88">
        <v>4900</v>
      </c>
      <c r="N46" s="90">
        <v>44953</v>
      </c>
      <c r="O46" s="91" t="s">
        <v>48</v>
      </c>
      <c r="U46" s="122"/>
      <c r="V46" s="122"/>
      <c r="W46" s="122"/>
      <c r="X46" s="93"/>
    </row>
    <row r="47" spans="1:24" ht="25.35" customHeight="1">
      <c r="A47" s="107"/>
      <c r="B47" s="107"/>
      <c r="C47" s="117" t="s">
        <v>101</v>
      </c>
      <c r="D47" s="108">
        <f>SUM(D35:D46)</f>
        <v>324237.24999999994</v>
      </c>
      <c r="E47" s="108">
        <v>258394.13999999996</v>
      </c>
      <c r="F47" s="109">
        <f>(D47-E47)/E47</f>
        <v>0.25481657594866508</v>
      </c>
      <c r="G47" s="108">
        <f>SUM(G35:G46)</f>
        <v>44117</v>
      </c>
      <c r="H47" s="110"/>
      <c r="I47" s="110"/>
      <c r="J47" s="110"/>
      <c r="K47" s="110"/>
      <c r="L47" s="108"/>
      <c r="M47" s="108"/>
      <c r="N47" s="111"/>
      <c r="O47" s="112"/>
    </row>
    <row r="48" spans="1:24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4" s="97" customFormat="1" ht="25.95" customHeight="1">
      <c r="A49" s="86">
        <v>31</v>
      </c>
      <c r="B49" s="130" t="s">
        <v>36</v>
      </c>
      <c r="C49" s="87" t="s">
        <v>847</v>
      </c>
      <c r="D49" s="88">
        <v>315.7</v>
      </c>
      <c r="E49" s="88" t="s">
        <v>36</v>
      </c>
      <c r="F49" s="98" t="s">
        <v>36</v>
      </c>
      <c r="G49" s="88">
        <v>62</v>
      </c>
      <c r="H49" s="89">
        <v>2</v>
      </c>
      <c r="I49" s="89">
        <f t="shared" si="3"/>
        <v>31</v>
      </c>
      <c r="J49" s="89">
        <v>2</v>
      </c>
      <c r="K49" s="89" t="s">
        <v>36</v>
      </c>
      <c r="L49" s="88">
        <v>1751.5</v>
      </c>
      <c r="M49" s="88">
        <v>327</v>
      </c>
      <c r="N49" s="90">
        <v>44897</v>
      </c>
      <c r="O49" s="91" t="s">
        <v>482</v>
      </c>
      <c r="U49" s="122"/>
      <c r="V49" s="122"/>
      <c r="W49" s="122"/>
      <c r="X49" s="93"/>
    </row>
    <row r="50" spans="1:24" s="97" customFormat="1" ht="25.95" customHeight="1">
      <c r="A50" s="86">
        <v>32</v>
      </c>
      <c r="B50" s="130" t="s">
        <v>36</v>
      </c>
      <c r="C50" s="87" t="s">
        <v>977</v>
      </c>
      <c r="D50" s="88">
        <v>307</v>
      </c>
      <c r="E50" s="88" t="s">
        <v>36</v>
      </c>
      <c r="F50" s="98" t="s">
        <v>36</v>
      </c>
      <c r="G50" s="88">
        <v>58</v>
      </c>
      <c r="H50" s="89">
        <v>1</v>
      </c>
      <c r="I50" s="89">
        <f t="shared" si="3"/>
        <v>58</v>
      </c>
      <c r="J50" s="89">
        <v>1</v>
      </c>
      <c r="K50" s="89" t="s">
        <v>36</v>
      </c>
      <c r="L50" s="88">
        <v>28847.680000000004</v>
      </c>
      <c r="M50" s="88">
        <v>5009</v>
      </c>
      <c r="N50" s="90">
        <v>44678</v>
      </c>
      <c r="O50" s="91" t="s">
        <v>876</v>
      </c>
      <c r="U50" s="122"/>
      <c r="V50" s="122"/>
      <c r="W50" s="122"/>
      <c r="X50" s="93"/>
    </row>
    <row r="51" spans="1:24" s="97" customFormat="1" ht="25.95" customHeight="1">
      <c r="A51" s="86">
        <v>33</v>
      </c>
      <c r="B51" s="118">
        <v>29</v>
      </c>
      <c r="C51" s="87" t="s">
        <v>887</v>
      </c>
      <c r="D51" s="88">
        <v>287.3</v>
      </c>
      <c r="E51" s="88">
        <v>274.8</v>
      </c>
      <c r="F51" s="98">
        <f>(D51-E51)/E51</f>
        <v>4.5487627365356623E-2</v>
      </c>
      <c r="G51" s="88">
        <v>40</v>
      </c>
      <c r="H51" s="89">
        <v>2</v>
      </c>
      <c r="I51" s="89">
        <f t="shared" si="3"/>
        <v>20</v>
      </c>
      <c r="J51" s="89">
        <v>1</v>
      </c>
      <c r="K51" s="89">
        <v>9</v>
      </c>
      <c r="L51" s="88">
        <v>21059.69</v>
      </c>
      <c r="M51" s="88">
        <v>3370</v>
      </c>
      <c r="N51" s="90" t="s">
        <v>883</v>
      </c>
      <c r="O51" s="91" t="s">
        <v>81</v>
      </c>
      <c r="U51" s="122"/>
      <c r="V51" s="122"/>
      <c r="W51" s="122"/>
      <c r="X51" s="93"/>
    </row>
    <row r="52" spans="1:24" s="97" customFormat="1" ht="25.95" customHeight="1">
      <c r="A52" s="86">
        <v>34</v>
      </c>
      <c r="B52" s="59">
        <v>19</v>
      </c>
      <c r="C52" s="87" t="s">
        <v>979</v>
      </c>
      <c r="D52" s="88">
        <v>250.40000000000003</v>
      </c>
      <c r="E52" s="88" t="s">
        <v>36</v>
      </c>
      <c r="F52" s="98" t="s">
        <v>36</v>
      </c>
      <c r="G52" s="88">
        <v>61</v>
      </c>
      <c r="H52" s="89">
        <v>3</v>
      </c>
      <c r="I52" s="89">
        <f t="shared" si="3"/>
        <v>20.333333333333332</v>
      </c>
      <c r="J52" s="89">
        <v>3</v>
      </c>
      <c r="K52" s="89">
        <v>2</v>
      </c>
      <c r="L52" s="88">
        <v>2406.1</v>
      </c>
      <c r="M52" s="88">
        <v>474</v>
      </c>
      <c r="N52" s="90">
        <v>44988</v>
      </c>
      <c r="O52" s="91" t="s">
        <v>119</v>
      </c>
      <c r="U52" s="122"/>
      <c r="V52" s="122"/>
      <c r="W52" s="122"/>
      <c r="X52" s="93"/>
    </row>
    <row r="53" spans="1:24" s="97" customFormat="1" ht="25.95" customHeight="1">
      <c r="A53" s="86">
        <v>35</v>
      </c>
      <c r="B53" s="88" t="s">
        <v>36</v>
      </c>
      <c r="C53" s="87" t="s">
        <v>983</v>
      </c>
      <c r="D53" s="88">
        <v>226.8</v>
      </c>
      <c r="E53" s="88" t="s">
        <v>36</v>
      </c>
      <c r="F53" s="98" t="s">
        <v>36</v>
      </c>
      <c r="G53" s="88">
        <v>40</v>
      </c>
      <c r="H53" s="89">
        <v>1</v>
      </c>
      <c r="I53" s="89">
        <f>G53/H53</f>
        <v>40</v>
      </c>
      <c r="J53" s="89">
        <v>1</v>
      </c>
      <c r="K53" s="89" t="s">
        <v>36</v>
      </c>
      <c r="L53" s="88">
        <v>6297</v>
      </c>
      <c r="M53" s="88">
        <v>1464</v>
      </c>
      <c r="N53" s="90">
        <v>44393</v>
      </c>
      <c r="O53" s="91" t="s">
        <v>119</v>
      </c>
      <c r="U53" s="122"/>
      <c r="V53" s="122"/>
      <c r="W53" s="122"/>
      <c r="X53" s="93"/>
    </row>
    <row r="54" spans="1:24" s="97" customFormat="1" ht="25.95" customHeight="1">
      <c r="A54" s="86">
        <v>36</v>
      </c>
      <c r="B54" s="88" t="s">
        <v>36</v>
      </c>
      <c r="C54" s="87" t="s">
        <v>110</v>
      </c>
      <c r="D54" s="88">
        <v>220</v>
      </c>
      <c r="E54" s="88" t="s">
        <v>36</v>
      </c>
      <c r="F54" s="98" t="s">
        <v>36</v>
      </c>
      <c r="G54" s="88">
        <v>44</v>
      </c>
      <c r="H54" s="89">
        <v>1</v>
      </c>
      <c r="I54" s="89">
        <f t="shared" ref="I54:I64" si="4">G54/H54</f>
        <v>44</v>
      </c>
      <c r="J54" s="89">
        <v>1</v>
      </c>
      <c r="K54" s="89" t="s">
        <v>36</v>
      </c>
      <c r="L54" s="88">
        <v>25063.65</v>
      </c>
      <c r="M54" s="88">
        <v>4456</v>
      </c>
      <c r="N54" s="90">
        <v>44323</v>
      </c>
      <c r="O54" s="91" t="s">
        <v>944</v>
      </c>
      <c r="U54" s="122"/>
      <c r="V54" s="122"/>
      <c r="W54" s="122"/>
      <c r="X54" s="93"/>
    </row>
    <row r="55" spans="1:24" s="97" customFormat="1" ht="25.95" customHeight="1">
      <c r="A55" s="86">
        <v>37</v>
      </c>
      <c r="B55" s="59">
        <v>24</v>
      </c>
      <c r="C55" s="87" t="s">
        <v>980</v>
      </c>
      <c r="D55" s="88">
        <v>190.6</v>
      </c>
      <c r="E55" s="88">
        <v>994</v>
      </c>
      <c r="F55" s="98">
        <f>(D55-E55)/E55</f>
        <v>-0.8082494969818913</v>
      </c>
      <c r="G55" s="88">
        <v>40</v>
      </c>
      <c r="H55" s="89">
        <v>1</v>
      </c>
      <c r="I55" s="89">
        <f t="shared" si="4"/>
        <v>40</v>
      </c>
      <c r="J55" s="89">
        <v>1</v>
      </c>
      <c r="K55" s="89">
        <v>2</v>
      </c>
      <c r="L55" s="88">
        <v>1375.1999999999998</v>
      </c>
      <c r="M55" s="88">
        <v>272</v>
      </c>
      <c r="N55" s="90">
        <v>44988</v>
      </c>
      <c r="O55" s="91" t="s">
        <v>119</v>
      </c>
      <c r="U55" s="122"/>
      <c r="V55" s="122"/>
      <c r="W55" s="122"/>
      <c r="X55" s="93"/>
    </row>
    <row r="56" spans="1:24" s="97" customFormat="1" ht="25.95" customHeight="1">
      <c r="A56" s="86">
        <v>38</v>
      </c>
      <c r="B56" s="88" t="s">
        <v>36</v>
      </c>
      <c r="C56" s="87" t="s">
        <v>597</v>
      </c>
      <c r="D56" s="88">
        <v>180.5</v>
      </c>
      <c r="E56" s="88" t="s">
        <v>36</v>
      </c>
      <c r="F56" s="98" t="s">
        <v>36</v>
      </c>
      <c r="G56" s="88">
        <v>33</v>
      </c>
      <c r="H56" s="89">
        <v>1</v>
      </c>
      <c r="I56" s="89">
        <f t="shared" si="4"/>
        <v>33</v>
      </c>
      <c r="J56" s="89">
        <v>1</v>
      </c>
      <c r="K56" s="89" t="s">
        <v>36</v>
      </c>
      <c r="L56" s="88">
        <v>363484.08</v>
      </c>
      <c r="M56" s="88">
        <v>54508</v>
      </c>
      <c r="N56" s="90">
        <v>44708</v>
      </c>
      <c r="O56" s="91" t="s">
        <v>37</v>
      </c>
      <c r="U56" s="122"/>
      <c r="V56" s="122"/>
      <c r="W56" s="122"/>
      <c r="X56" s="93"/>
    </row>
    <row r="57" spans="1:24" s="97" customFormat="1" ht="25.95" customHeight="1">
      <c r="A57" s="86">
        <v>39</v>
      </c>
      <c r="B57" s="35">
        <v>26</v>
      </c>
      <c r="C57" s="87" t="s">
        <v>981</v>
      </c>
      <c r="D57" s="88">
        <v>147.19999999999999</v>
      </c>
      <c r="E57" s="88" t="s">
        <v>36</v>
      </c>
      <c r="F57" s="98" t="s">
        <v>36</v>
      </c>
      <c r="G57" s="88">
        <v>29</v>
      </c>
      <c r="H57" s="88">
        <v>1</v>
      </c>
      <c r="I57" s="89">
        <f t="shared" si="4"/>
        <v>29</v>
      </c>
      <c r="J57" s="88">
        <v>1</v>
      </c>
      <c r="K57" s="89">
        <v>3</v>
      </c>
      <c r="L57" s="88">
        <v>2521.0700000000002</v>
      </c>
      <c r="M57" s="88">
        <v>549</v>
      </c>
      <c r="N57" s="90">
        <v>44981</v>
      </c>
      <c r="O57" s="91" t="s">
        <v>119</v>
      </c>
      <c r="U57" s="122"/>
      <c r="V57" s="122"/>
      <c r="W57" s="122"/>
      <c r="X57" s="93"/>
    </row>
    <row r="58" spans="1:24" s="97" customFormat="1" ht="25.95" customHeight="1">
      <c r="A58" s="86">
        <v>40</v>
      </c>
      <c r="B58" s="130" t="s">
        <v>36</v>
      </c>
      <c r="C58" s="87" t="s">
        <v>909</v>
      </c>
      <c r="D58" s="88">
        <v>141.5</v>
      </c>
      <c r="E58" s="88" t="s">
        <v>36</v>
      </c>
      <c r="F58" s="98" t="s">
        <v>36</v>
      </c>
      <c r="G58" s="88">
        <v>26</v>
      </c>
      <c r="H58" s="89">
        <v>1</v>
      </c>
      <c r="I58" s="89">
        <f t="shared" si="4"/>
        <v>26</v>
      </c>
      <c r="J58" s="89">
        <v>1</v>
      </c>
      <c r="K58" s="89" t="s">
        <v>36</v>
      </c>
      <c r="L58" s="88">
        <v>5560.5999999999995</v>
      </c>
      <c r="M58" s="88">
        <v>1159</v>
      </c>
      <c r="N58" s="90">
        <v>44951</v>
      </c>
      <c r="O58" s="91" t="s">
        <v>910</v>
      </c>
      <c r="U58" s="122"/>
      <c r="V58" s="122"/>
      <c r="W58" s="122"/>
      <c r="X58" s="93"/>
    </row>
    <row r="59" spans="1:24" ht="25.35" customHeight="1">
      <c r="A59" s="107"/>
      <c r="B59" s="107"/>
      <c r="C59" s="117" t="s">
        <v>987</v>
      </c>
      <c r="D59" s="108">
        <f>SUM(D47:D58)</f>
        <v>326504.24999999994</v>
      </c>
      <c r="E59" s="108">
        <v>258989.68999999997</v>
      </c>
      <c r="F59" s="109">
        <f>(D59-E59)/E59</f>
        <v>0.26068435388296723</v>
      </c>
      <c r="G59" s="108">
        <f>SUM(G47:G58)</f>
        <v>44550</v>
      </c>
      <c r="H59" s="110"/>
      <c r="I59" s="110"/>
      <c r="J59" s="110"/>
      <c r="K59" s="110"/>
      <c r="L59" s="108"/>
      <c r="M59" s="108"/>
      <c r="N59" s="111"/>
      <c r="O59" s="112"/>
    </row>
    <row r="60" spans="1:24">
      <c r="A60" s="12"/>
      <c r="B60" s="20"/>
      <c r="C60" s="13"/>
      <c r="D60" s="21"/>
      <c r="E60" s="21"/>
      <c r="F60" s="23"/>
      <c r="G60" s="21"/>
      <c r="H60" s="21"/>
      <c r="I60" s="21"/>
      <c r="J60" s="21"/>
      <c r="K60" s="21"/>
      <c r="L60" s="21"/>
      <c r="M60" s="21"/>
      <c r="N60" s="24"/>
      <c r="O60" s="11"/>
    </row>
    <row r="61" spans="1:24" s="97" customFormat="1" ht="25.95" customHeight="1">
      <c r="A61" s="86">
        <v>41</v>
      </c>
      <c r="B61" s="88" t="s">
        <v>36</v>
      </c>
      <c r="C61" s="87" t="s">
        <v>949</v>
      </c>
      <c r="D61" s="88">
        <v>100</v>
      </c>
      <c r="E61" s="88" t="s">
        <v>36</v>
      </c>
      <c r="F61" s="98" t="s">
        <v>36</v>
      </c>
      <c r="G61" s="88">
        <v>19</v>
      </c>
      <c r="H61" s="89">
        <v>1</v>
      </c>
      <c r="I61" s="89">
        <f t="shared" si="4"/>
        <v>19</v>
      </c>
      <c r="J61" s="89">
        <v>1</v>
      </c>
      <c r="K61" s="89" t="s">
        <v>36</v>
      </c>
      <c r="L61" s="88">
        <v>2142.1999999999998</v>
      </c>
      <c r="M61" s="88">
        <v>289</v>
      </c>
      <c r="N61" s="90">
        <v>44974</v>
      </c>
      <c r="O61" s="91" t="s">
        <v>482</v>
      </c>
      <c r="U61" s="122"/>
      <c r="V61" s="122"/>
      <c r="W61" s="122"/>
      <c r="X61" s="93"/>
    </row>
    <row r="62" spans="1:24" s="97" customFormat="1" ht="25.95" customHeight="1">
      <c r="A62" s="86">
        <v>42</v>
      </c>
      <c r="B62" s="88" t="s">
        <v>36</v>
      </c>
      <c r="C62" s="87" t="s">
        <v>133</v>
      </c>
      <c r="D62" s="88">
        <v>86.76</v>
      </c>
      <c r="E62" s="88" t="s">
        <v>36</v>
      </c>
      <c r="F62" s="98" t="s">
        <v>36</v>
      </c>
      <c r="G62" s="88">
        <v>18</v>
      </c>
      <c r="H62" s="89">
        <v>1</v>
      </c>
      <c r="I62" s="89">
        <f t="shared" si="4"/>
        <v>18</v>
      </c>
      <c r="J62" s="89">
        <v>1</v>
      </c>
      <c r="K62" s="89" t="s">
        <v>36</v>
      </c>
      <c r="L62" s="88">
        <v>12459</v>
      </c>
      <c r="M62" s="88">
        <v>2536</v>
      </c>
      <c r="N62" s="90">
        <v>44533</v>
      </c>
      <c r="O62" s="91" t="s">
        <v>119</v>
      </c>
      <c r="U62" s="122"/>
      <c r="V62" s="122"/>
      <c r="W62" s="122"/>
      <c r="X62" s="93"/>
    </row>
    <row r="63" spans="1:24" s="97" customFormat="1" ht="25.95" customHeight="1">
      <c r="A63" s="86">
        <v>43</v>
      </c>
      <c r="B63" s="86">
        <v>33</v>
      </c>
      <c r="C63" s="87" t="s">
        <v>905</v>
      </c>
      <c r="D63" s="88">
        <v>85</v>
      </c>
      <c r="E63" s="88">
        <v>85</v>
      </c>
      <c r="F63" s="98">
        <f>(D63-E63)/E63</f>
        <v>0</v>
      </c>
      <c r="G63" s="88">
        <v>12</v>
      </c>
      <c r="H63" s="89">
        <v>2</v>
      </c>
      <c r="I63" s="89">
        <f t="shared" si="4"/>
        <v>6</v>
      </c>
      <c r="J63" s="89">
        <v>1</v>
      </c>
      <c r="K63" s="89">
        <v>7</v>
      </c>
      <c r="L63" s="88">
        <v>24756.700000000004</v>
      </c>
      <c r="M63" s="88">
        <v>4138</v>
      </c>
      <c r="N63" s="90">
        <v>44953</v>
      </c>
      <c r="O63" s="91" t="s">
        <v>906</v>
      </c>
      <c r="U63" s="122"/>
      <c r="V63" s="122"/>
      <c r="W63" s="122"/>
      <c r="X63" s="93"/>
    </row>
    <row r="64" spans="1:24" s="97" customFormat="1" ht="25.95" customHeight="1">
      <c r="A64" s="86">
        <v>44</v>
      </c>
      <c r="B64" s="130" t="s">
        <v>36</v>
      </c>
      <c r="C64" s="87" t="s">
        <v>872</v>
      </c>
      <c r="D64" s="88">
        <v>78.5</v>
      </c>
      <c r="E64" s="88" t="s">
        <v>36</v>
      </c>
      <c r="F64" s="98" t="s">
        <v>36</v>
      </c>
      <c r="G64" s="88">
        <v>14</v>
      </c>
      <c r="H64" s="89">
        <v>1</v>
      </c>
      <c r="I64" s="89">
        <f t="shared" si="4"/>
        <v>14</v>
      </c>
      <c r="J64" s="89">
        <v>1</v>
      </c>
      <c r="K64" s="89" t="s">
        <v>36</v>
      </c>
      <c r="L64" s="88">
        <v>3510.85</v>
      </c>
      <c r="M64" s="88">
        <v>632</v>
      </c>
      <c r="N64" s="90">
        <v>44932</v>
      </c>
      <c r="O64" s="129" t="s">
        <v>482</v>
      </c>
      <c r="U64" s="122"/>
      <c r="V64" s="122"/>
      <c r="W64" s="122"/>
      <c r="X64" s="93"/>
    </row>
    <row r="65" spans="1:24" s="97" customFormat="1" ht="25.95" customHeight="1">
      <c r="A65" s="86">
        <v>45</v>
      </c>
      <c r="B65" s="118">
        <v>34</v>
      </c>
      <c r="C65" s="87" t="s">
        <v>753</v>
      </c>
      <c r="D65" s="88">
        <v>64.900000000000006</v>
      </c>
      <c r="E65" s="88">
        <v>64.900000000000006</v>
      </c>
      <c r="F65" s="98">
        <f>(D65-E65)/E65</f>
        <v>0</v>
      </c>
      <c r="G65" s="88">
        <v>9</v>
      </c>
      <c r="H65" s="89">
        <v>1</v>
      </c>
      <c r="I65" s="89">
        <f>G65/H65</f>
        <v>9</v>
      </c>
      <c r="J65" s="89">
        <v>1</v>
      </c>
      <c r="K65" s="89">
        <v>22</v>
      </c>
      <c r="L65" s="88">
        <v>1004938.2900000002</v>
      </c>
      <c r="M65" s="88">
        <v>144244</v>
      </c>
      <c r="N65" s="90">
        <v>44848</v>
      </c>
      <c r="O65" s="91" t="s">
        <v>754</v>
      </c>
      <c r="U65" s="122"/>
      <c r="V65" s="122"/>
      <c r="W65" s="122"/>
      <c r="X65" s="93"/>
    </row>
    <row r="66" spans="1:24" s="97" customFormat="1" ht="25.95" customHeight="1">
      <c r="A66" s="86">
        <v>46</v>
      </c>
      <c r="B66" s="118">
        <v>32</v>
      </c>
      <c r="C66" s="87" t="s">
        <v>950</v>
      </c>
      <c r="D66" s="88">
        <v>60</v>
      </c>
      <c r="E66" s="88">
        <v>147.69999999999999</v>
      </c>
      <c r="F66" s="98">
        <f>(D66-E66)/E66</f>
        <v>-0.59377115775220035</v>
      </c>
      <c r="G66" s="88">
        <v>15</v>
      </c>
      <c r="H66" s="89">
        <v>2</v>
      </c>
      <c r="I66" s="89">
        <f t="shared" ref="I66:I74" si="5">G66/H66</f>
        <v>7.5</v>
      </c>
      <c r="J66" s="89">
        <v>1</v>
      </c>
      <c r="K66" s="89">
        <v>4</v>
      </c>
      <c r="L66" s="88">
        <v>1045</v>
      </c>
      <c r="M66" s="88">
        <v>197</v>
      </c>
      <c r="N66" s="90">
        <v>44974</v>
      </c>
      <c r="O66" s="91" t="s">
        <v>944</v>
      </c>
      <c r="U66" s="122"/>
      <c r="V66" s="122"/>
      <c r="W66" s="122"/>
      <c r="X66" s="93"/>
    </row>
    <row r="67" spans="1:24" s="97" customFormat="1" ht="25.95" customHeight="1">
      <c r="A67" s="86">
        <v>47</v>
      </c>
      <c r="B67" s="59">
        <v>36</v>
      </c>
      <c r="C67" s="87" t="s">
        <v>951</v>
      </c>
      <c r="D67" s="88">
        <v>52</v>
      </c>
      <c r="E67" s="88">
        <v>16</v>
      </c>
      <c r="F67" s="98">
        <f>(D67-E67)/E67</f>
        <v>2.25</v>
      </c>
      <c r="G67" s="88">
        <v>15</v>
      </c>
      <c r="H67" s="89">
        <v>2</v>
      </c>
      <c r="I67" s="89">
        <f t="shared" si="5"/>
        <v>7.5</v>
      </c>
      <c r="J67" s="89">
        <v>1</v>
      </c>
      <c r="K67" s="89">
        <v>4</v>
      </c>
      <c r="L67" s="88">
        <v>768.45</v>
      </c>
      <c r="M67" s="88">
        <v>138</v>
      </c>
      <c r="N67" s="90">
        <v>44974</v>
      </c>
      <c r="O67" s="91" t="s">
        <v>81</v>
      </c>
      <c r="U67" s="122"/>
      <c r="V67" s="122"/>
      <c r="W67" s="122"/>
      <c r="X67" s="93"/>
    </row>
    <row r="68" spans="1:24" s="97" customFormat="1" ht="25.95" customHeight="1">
      <c r="A68" s="86">
        <v>48</v>
      </c>
      <c r="B68" s="88" t="s">
        <v>36</v>
      </c>
      <c r="C68" s="87" t="s">
        <v>683</v>
      </c>
      <c r="D68" s="88">
        <v>47.76</v>
      </c>
      <c r="E68" s="88" t="s">
        <v>36</v>
      </c>
      <c r="F68" s="98" t="s">
        <v>36</v>
      </c>
      <c r="G68" s="88">
        <v>24</v>
      </c>
      <c r="H68" s="89">
        <v>1</v>
      </c>
      <c r="I68" s="89">
        <f t="shared" si="5"/>
        <v>24</v>
      </c>
      <c r="J68" s="89">
        <v>1</v>
      </c>
      <c r="K68" s="89" t="s">
        <v>36</v>
      </c>
      <c r="L68" s="88">
        <v>5642.49</v>
      </c>
      <c r="M68" s="88">
        <v>1393</v>
      </c>
      <c r="N68" s="90">
        <v>44799</v>
      </c>
      <c r="O68" s="91" t="s">
        <v>81</v>
      </c>
      <c r="U68" s="122"/>
      <c r="V68" s="122"/>
      <c r="W68" s="122"/>
      <c r="X68" s="93"/>
    </row>
    <row r="69" spans="1:24" s="97" customFormat="1" ht="25.95" customHeight="1">
      <c r="A69" s="86">
        <v>49</v>
      </c>
      <c r="B69" s="88" t="s">
        <v>36</v>
      </c>
      <c r="C69" s="87" t="s">
        <v>720</v>
      </c>
      <c r="D69" s="88">
        <v>35.82</v>
      </c>
      <c r="E69" s="88" t="s">
        <v>36</v>
      </c>
      <c r="F69" s="98" t="s">
        <v>36</v>
      </c>
      <c r="G69" s="88">
        <v>18</v>
      </c>
      <c r="H69" s="89">
        <v>1</v>
      </c>
      <c r="I69" s="89">
        <f t="shared" si="5"/>
        <v>18</v>
      </c>
      <c r="J69" s="89">
        <v>1</v>
      </c>
      <c r="K69" s="89" t="s">
        <v>36</v>
      </c>
      <c r="L69" s="88">
        <v>3434.09</v>
      </c>
      <c r="M69" s="88">
        <v>797</v>
      </c>
      <c r="N69" s="90">
        <v>44827</v>
      </c>
      <c r="O69" s="91" t="s">
        <v>81</v>
      </c>
      <c r="U69" s="122"/>
      <c r="V69" s="122"/>
      <c r="W69" s="122"/>
      <c r="X69" s="93"/>
    </row>
    <row r="70" spans="1:24" s="97" customFormat="1" ht="25.95" customHeight="1">
      <c r="A70" s="86">
        <v>50</v>
      </c>
      <c r="B70" s="118">
        <v>31</v>
      </c>
      <c r="C70" s="87" t="s">
        <v>970</v>
      </c>
      <c r="D70" s="88">
        <v>35.5</v>
      </c>
      <c r="E70" s="88">
        <v>178.25</v>
      </c>
      <c r="F70" s="98">
        <f>(D70-E70)/E70</f>
        <v>-0.80084151472650766</v>
      </c>
      <c r="G70" s="88">
        <v>9</v>
      </c>
      <c r="H70" s="89">
        <v>1</v>
      </c>
      <c r="I70" s="89">
        <f t="shared" si="5"/>
        <v>9</v>
      </c>
      <c r="J70" s="89">
        <v>1</v>
      </c>
      <c r="K70" s="89">
        <v>2</v>
      </c>
      <c r="L70" s="88">
        <v>255.75</v>
      </c>
      <c r="M70" s="88">
        <v>49</v>
      </c>
      <c r="N70" s="90">
        <v>44988</v>
      </c>
      <c r="O70" s="91" t="s">
        <v>944</v>
      </c>
      <c r="U70" s="122"/>
      <c r="V70" s="122"/>
      <c r="W70" s="122"/>
      <c r="X70" s="93"/>
    </row>
    <row r="71" spans="1:24" ht="25.35" customHeight="1">
      <c r="A71" s="107"/>
      <c r="B71" s="107"/>
      <c r="C71" s="117" t="s">
        <v>993</v>
      </c>
      <c r="D71" s="108">
        <f>SUM(D59:D70)</f>
        <v>327150.49</v>
      </c>
      <c r="E71" s="108">
        <v>258989.68999999997</v>
      </c>
      <c r="F71" s="109">
        <f>(D71-E71)/E71</f>
        <v>0.26317958834577554</v>
      </c>
      <c r="G71" s="108">
        <f>SUM(G59:G70)</f>
        <v>44703</v>
      </c>
      <c r="H71" s="110"/>
      <c r="I71" s="110"/>
      <c r="J71" s="110"/>
      <c r="K71" s="110"/>
      <c r="L71" s="108"/>
      <c r="M71" s="108"/>
      <c r="N71" s="111"/>
      <c r="O71" s="112"/>
    </row>
    <row r="72" spans="1:24">
      <c r="A72" s="12"/>
      <c r="B72" s="20"/>
      <c r="C72" s="13"/>
      <c r="D72" s="21"/>
      <c r="E72" s="21"/>
      <c r="F72" s="23"/>
      <c r="G72" s="21"/>
      <c r="H72" s="21"/>
      <c r="I72" s="21"/>
      <c r="J72" s="21"/>
      <c r="K72" s="21"/>
      <c r="L72" s="21"/>
      <c r="M72" s="21"/>
      <c r="N72" s="24"/>
      <c r="O72" s="11"/>
    </row>
    <row r="73" spans="1:24" s="97" customFormat="1" ht="25.95" customHeight="1">
      <c r="A73" s="86">
        <v>51</v>
      </c>
      <c r="B73" s="88" t="s">
        <v>36</v>
      </c>
      <c r="C73" s="87" t="s">
        <v>976</v>
      </c>
      <c r="D73" s="88">
        <v>17.91</v>
      </c>
      <c r="E73" s="88" t="s">
        <v>36</v>
      </c>
      <c r="F73" s="98" t="s">
        <v>36</v>
      </c>
      <c r="G73" s="88">
        <v>9</v>
      </c>
      <c r="H73" s="89">
        <v>1</v>
      </c>
      <c r="I73" s="89">
        <f t="shared" si="5"/>
        <v>9</v>
      </c>
      <c r="J73" s="89">
        <v>1</v>
      </c>
      <c r="K73" s="89" t="s">
        <v>36</v>
      </c>
      <c r="L73" s="88">
        <v>12674.48</v>
      </c>
      <c r="M73" s="88">
        <v>3217</v>
      </c>
      <c r="N73" s="90">
        <v>43707</v>
      </c>
      <c r="O73" s="91" t="s">
        <v>81</v>
      </c>
      <c r="U73" s="122"/>
      <c r="V73" s="122"/>
      <c r="W73" s="122"/>
      <c r="X73" s="93"/>
    </row>
    <row r="74" spans="1:24" s="97" customFormat="1" ht="25.95" customHeight="1">
      <c r="A74" s="86">
        <v>52</v>
      </c>
      <c r="B74" s="88" t="s">
        <v>36</v>
      </c>
      <c r="C74" s="87" t="s">
        <v>580</v>
      </c>
      <c r="D74" s="88">
        <v>9.9499999999999993</v>
      </c>
      <c r="E74" s="88" t="s">
        <v>36</v>
      </c>
      <c r="F74" s="98" t="s">
        <v>36</v>
      </c>
      <c r="G74" s="88">
        <v>5</v>
      </c>
      <c r="H74" s="89">
        <v>1</v>
      </c>
      <c r="I74" s="89">
        <f t="shared" si="5"/>
        <v>5</v>
      </c>
      <c r="J74" s="89">
        <v>1</v>
      </c>
      <c r="K74" s="89" t="s">
        <v>36</v>
      </c>
      <c r="L74" s="88">
        <v>7283.43</v>
      </c>
      <c r="M74" s="88">
        <v>2084</v>
      </c>
      <c r="N74" s="90">
        <v>44694</v>
      </c>
      <c r="O74" s="91" t="s">
        <v>81</v>
      </c>
      <c r="U74" s="122"/>
      <c r="V74" s="122"/>
      <c r="W74" s="122"/>
      <c r="X74" s="93"/>
    </row>
    <row r="75" spans="1:24" ht="25.5" customHeight="1">
      <c r="A75" s="86"/>
      <c r="B75" s="86"/>
      <c r="C75" s="117" t="s">
        <v>992</v>
      </c>
      <c r="D75" s="108">
        <f>SUM(D71:D74)</f>
        <v>327178.34999999998</v>
      </c>
      <c r="E75" s="110">
        <v>258989.68999999997</v>
      </c>
      <c r="F75" s="109">
        <f>(D75-E75)/E75</f>
        <v>0.26328716019545029</v>
      </c>
      <c r="G75" s="108">
        <f>SUM(G71:G74)</f>
        <v>44717</v>
      </c>
      <c r="H75" s="89"/>
      <c r="I75" s="89"/>
      <c r="J75" s="89"/>
      <c r="K75" s="89"/>
      <c r="L75" s="88" t="s">
        <v>946</v>
      </c>
      <c r="M75" s="88"/>
      <c r="N75" s="90"/>
      <c r="O75" s="91"/>
      <c r="U75" s="125"/>
      <c r="V75" s="125"/>
      <c r="W75" s="122"/>
      <c r="X75" s="93"/>
    </row>
    <row r="76" spans="1:24">
      <c r="U76" s="125"/>
      <c r="V76" s="125"/>
      <c r="W76" s="126"/>
      <c r="X76" s="93"/>
    </row>
    <row r="77" spans="1:24" ht="21">
      <c r="C77" s="127"/>
      <c r="U77" s="125"/>
      <c r="V77" s="125"/>
      <c r="W77" s="122"/>
      <c r="X77" s="93"/>
    </row>
    <row r="78" spans="1:24">
      <c r="U78" s="125"/>
      <c r="V78" s="125"/>
      <c r="W78" s="122"/>
      <c r="X78" s="93"/>
    </row>
    <row r="79" spans="1:24">
      <c r="U79" s="125"/>
      <c r="V79" s="125"/>
      <c r="W79" s="122"/>
      <c r="X79" s="93"/>
    </row>
    <row r="80" spans="1:24">
      <c r="W80" s="122"/>
      <c r="X80" s="93"/>
    </row>
    <row r="81" spans="23:24">
      <c r="W81" s="122"/>
      <c r="X81" s="93"/>
    </row>
  </sheetData>
  <sortState xmlns:xlrd2="http://schemas.microsoft.com/office/spreadsheetml/2017/richdata2" ref="B13:O74">
    <sortCondition descending="1" ref="D13:D7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sheetPr codeName="Sheet38"/>
  <dimension ref="A1:AC74"/>
  <sheetViews>
    <sheetView topLeftCell="A13" zoomScale="60" zoomScaleNormal="60" workbookViewId="0">
      <selection activeCell="C42" sqref="C42:O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8.3320312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560</v>
      </c>
      <c r="E6" s="4" t="s">
        <v>556</v>
      </c>
      <c r="F6" s="156"/>
      <c r="G6" s="4" t="s">
        <v>560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AA9" s="32"/>
      <c r="AB9" s="33"/>
    </row>
    <row r="10" spans="1:29" ht="21.6">
      <c r="A10" s="159"/>
      <c r="B10" s="159"/>
      <c r="C10" s="156"/>
      <c r="D10" s="75" t="s">
        <v>561</v>
      </c>
      <c r="E10" s="75" t="s">
        <v>557</v>
      </c>
      <c r="F10" s="156"/>
      <c r="G10" s="75" t="s">
        <v>561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AA10" s="32"/>
      <c r="AB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sheetPr codeName="Sheet39"/>
  <dimension ref="A1:AC72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8.3320312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2.5546875" style="1" bestFit="1" customWidth="1"/>
    <col min="26" max="26" width="13.109375" style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556</v>
      </c>
      <c r="E6" s="4" t="s">
        <v>556</v>
      </c>
      <c r="F6" s="156"/>
      <c r="G6" s="4" t="s">
        <v>556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AA9" s="32"/>
      <c r="AB9" s="33"/>
    </row>
    <row r="10" spans="1:29" ht="21.6">
      <c r="A10" s="159"/>
      <c r="B10" s="159"/>
      <c r="C10" s="156"/>
      <c r="D10" s="75" t="s">
        <v>557</v>
      </c>
      <c r="E10" s="75" t="s">
        <v>545</v>
      </c>
      <c r="F10" s="156"/>
      <c r="G10" s="75" t="s">
        <v>557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  <c r="AA10" s="32"/>
      <c r="AB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sheetPr codeName="Sheet40"/>
  <dimension ref="A1:AC65"/>
  <sheetViews>
    <sheetView zoomScale="60" zoomScaleNormal="60" workbookViewId="0">
      <selection activeCell="A30" sqref="A30:XFD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17.554687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544</v>
      </c>
      <c r="E6" s="4" t="s">
        <v>540</v>
      </c>
      <c r="F6" s="156"/>
      <c r="G6" s="4" t="s">
        <v>544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AA9" s="32"/>
      <c r="AB9" s="33"/>
    </row>
    <row r="10" spans="1:29" ht="21.6">
      <c r="A10" s="159"/>
      <c r="B10" s="159"/>
      <c r="C10" s="156"/>
      <c r="D10" s="75" t="s">
        <v>545</v>
      </c>
      <c r="E10" s="75" t="s">
        <v>541</v>
      </c>
      <c r="F10" s="156"/>
      <c r="G10" s="75" t="s">
        <v>545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AA10" s="32"/>
      <c r="AB10" s="33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sheetPr codeName="Sheet41"/>
  <dimension ref="A1:AC65"/>
  <sheetViews>
    <sheetView zoomScale="60" zoomScaleNormal="60" workbookViewId="0">
      <selection activeCell="A26" sqref="A26:XFD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17.554687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4.88671875" style="1" customWidth="1"/>
    <col min="28" max="28" width="11" style="1" customWidth="1"/>
    <col min="29" max="16384" width="8.88671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540</v>
      </c>
      <c r="E6" s="4" t="s">
        <v>12</v>
      </c>
      <c r="F6" s="156"/>
      <c r="G6" s="4" t="s">
        <v>540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AA9" s="33"/>
      <c r="AB9" s="32"/>
    </row>
    <row r="10" spans="1:29" ht="21.6">
      <c r="A10" s="159"/>
      <c r="B10" s="159"/>
      <c r="C10" s="156"/>
      <c r="D10" s="75" t="s">
        <v>541</v>
      </c>
      <c r="E10" s="75" t="s">
        <v>27</v>
      </c>
      <c r="F10" s="156"/>
      <c r="G10" s="75" t="s">
        <v>541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AA10" s="33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sheetPr codeName="Sheet42"/>
  <dimension ref="A1:AC69"/>
  <sheetViews>
    <sheetView topLeftCell="A4" zoomScale="60" zoomScaleNormal="60" workbookViewId="0">
      <selection activeCell="D38" sqref="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9.6640625" style="1" customWidth="1"/>
    <col min="20" max="20" width="8.88671875" style="1"/>
    <col min="21" max="21" width="9.109375" style="1" customWidth="1"/>
    <col min="22" max="22" width="9.44140625" style="1" customWidth="1"/>
    <col min="23" max="23" width="13.6640625" style="1" bestFit="1" customWidth="1"/>
    <col min="24" max="24" width="13.6640625" style="1" customWidth="1"/>
    <col min="25" max="25" width="13.109375" style="1" customWidth="1"/>
    <col min="26" max="26" width="12.5546875" style="1" bestFit="1" customWidth="1"/>
    <col min="27" max="27" width="14.88671875" style="1" customWidth="1"/>
    <col min="28" max="28" width="11" style="1" customWidth="1"/>
    <col min="29" max="16384" width="8.88671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12</v>
      </c>
      <c r="E6" s="4" t="s">
        <v>13</v>
      </c>
      <c r="F6" s="156"/>
      <c r="G6" s="4" t="s">
        <v>12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AA9" s="33"/>
      <c r="AB9" s="32"/>
    </row>
    <row r="10" spans="1:29">
      <c r="A10" s="159"/>
      <c r="B10" s="159"/>
      <c r="C10" s="156"/>
      <c r="D10" s="75" t="s">
        <v>27</v>
      </c>
      <c r="E10" s="75" t="s">
        <v>28</v>
      </c>
      <c r="F10" s="156"/>
      <c r="G10" s="75" t="s">
        <v>27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AA10" s="33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sheetPr codeName="Sheet43"/>
  <dimension ref="A1:AC69"/>
  <sheetViews>
    <sheetView zoomScale="60" zoomScaleNormal="60" workbookViewId="0">
      <selection activeCell="A28" sqref="A28:XFD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3.109375" style="1" customWidth="1"/>
    <col min="26" max="26" width="14.886718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13</v>
      </c>
      <c r="E6" s="4" t="s">
        <v>75</v>
      </c>
      <c r="F6" s="156"/>
      <c r="G6" s="4" t="s">
        <v>13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  <c r="AB9" s="32"/>
    </row>
    <row r="10" spans="1:29">
      <c r="A10" s="159"/>
      <c r="B10" s="159"/>
      <c r="C10" s="156"/>
      <c r="D10" s="75" t="s">
        <v>28</v>
      </c>
      <c r="E10" s="75" t="s">
        <v>76</v>
      </c>
      <c r="F10" s="156"/>
      <c r="G10" s="75" t="s">
        <v>28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sheetPr codeName="Sheet44"/>
  <dimension ref="A1:AC69"/>
  <sheetViews>
    <sheetView topLeftCell="A13" zoomScale="60" zoomScaleNormal="60" workbookViewId="0">
      <selection activeCell="A40" sqref="A40:XFD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75</v>
      </c>
      <c r="E6" s="4" t="s">
        <v>87</v>
      </c>
      <c r="F6" s="156"/>
      <c r="G6" s="4" t="s">
        <v>75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AB9" s="32"/>
    </row>
    <row r="10" spans="1:29">
      <c r="A10" s="159"/>
      <c r="B10" s="159"/>
      <c r="C10" s="156"/>
      <c r="D10" s="75" t="s">
        <v>76</v>
      </c>
      <c r="E10" s="75" t="s">
        <v>88</v>
      </c>
      <c r="F10" s="156"/>
      <c r="G10" s="75" t="s">
        <v>76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sheetPr codeName="Sheet45"/>
  <dimension ref="A1:AC72"/>
  <sheetViews>
    <sheetView topLeftCell="A28" zoomScale="60" zoomScaleNormal="60" workbookViewId="0">
      <selection activeCell="A44" sqref="A44:XFD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87</v>
      </c>
      <c r="E6" s="4" t="s">
        <v>104</v>
      </c>
      <c r="F6" s="156"/>
      <c r="G6" s="4" t="s">
        <v>87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Y9" s="32"/>
      <c r="AB9" s="32"/>
    </row>
    <row r="10" spans="1:29">
      <c r="A10" s="159"/>
      <c r="B10" s="159"/>
      <c r="C10" s="156"/>
      <c r="D10" s="75" t="s">
        <v>88</v>
      </c>
      <c r="E10" s="75" t="s">
        <v>105</v>
      </c>
      <c r="F10" s="156"/>
      <c r="G10" s="75" t="s">
        <v>88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sheetPr codeName="Sheet46"/>
  <dimension ref="A1:AC67"/>
  <sheetViews>
    <sheetView topLeftCell="A30" zoomScale="60" zoomScaleNormal="60" workbookViewId="0">
      <selection activeCell="A43" sqref="A43:XF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3.664062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104</v>
      </c>
      <c r="E6" s="4" t="s">
        <v>116</v>
      </c>
      <c r="F6" s="156"/>
      <c r="G6" s="4" t="s">
        <v>104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Z9" s="32"/>
      <c r="AB9" s="32"/>
    </row>
    <row r="10" spans="1:29">
      <c r="A10" s="159"/>
      <c r="B10" s="159"/>
      <c r="C10" s="156"/>
      <c r="D10" s="75" t="s">
        <v>105</v>
      </c>
      <c r="E10" s="75" t="s">
        <v>117</v>
      </c>
      <c r="F10" s="156"/>
      <c r="G10" s="75" t="s">
        <v>105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Z10" s="32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sheetPr codeName="Sheet47"/>
  <dimension ref="A1:AC73"/>
  <sheetViews>
    <sheetView topLeftCell="A22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116</v>
      </c>
      <c r="E6" s="4" t="s">
        <v>126</v>
      </c>
      <c r="F6" s="156"/>
      <c r="G6" s="4" t="s">
        <v>116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Y9" s="32"/>
      <c r="AB9" s="32"/>
    </row>
    <row r="10" spans="1:29">
      <c r="A10" s="159"/>
      <c r="B10" s="159"/>
      <c r="C10" s="156"/>
      <c r="D10" s="75" t="s">
        <v>117</v>
      </c>
      <c r="E10" s="75" t="s">
        <v>127</v>
      </c>
      <c r="F10" s="156"/>
      <c r="G10" s="75" t="s">
        <v>117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F8DA-36CF-4010-A817-085B6C71A73C}">
  <dimension ref="A1:X62"/>
  <sheetViews>
    <sheetView topLeftCell="A36" zoomScale="60" zoomScaleNormal="60" workbookViewId="0">
      <selection activeCell="C54" sqref="C54:O54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3" ht="19.8">
      <c r="A1" s="1"/>
      <c r="B1" s="1"/>
      <c r="C1" s="1"/>
      <c r="D1" s="1"/>
      <c r="E1" s="2" t="s">
        <v>963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8">
      <c r="A2" s="1"/>
      <c r="B2" s="1"/>
      <c r="C2" s="1"/>
      <c r="D2" s="1"/>
      <c r="E2" s="2" t="s">
        <v>964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3">
      <c r="A6" s="159"/>
      <c r="B6" s="159"/>
      <c r="C6" s="156"/>
      <c r="D6" s="4" t="s">
        <v>965</v>
      </c>
      <c r="E6" s="4" t="s">
        <v>954</v>
      </c>
      <c r="F6" s="156"/>
      <c r="G6" s="4" t="s">
        <v>965</v>
      </c>
      <c r="H6" s="156"/>
      <c r="I6" s="156"/>
      <c r="J6" s="156"/>
      <c r="K6" s="156"/>
      <c r="L6" s="156"/>
      <c r="M6" s="156"/>
      <c r="N6" s="156"/>
      <c r="O6" s="156"/>
    </row>
    <row r="7" spans="1:23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3" ht="15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3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</row>
    <row r="10" spans="1:23">
      <c r="A10" s="159"/>
      <c r="B10" s="159"/>
      <c r="C10" s="156"/>
      <c r="D10" s="4" t="s">
        <v>966</v>
      </c>
      <c r="E10" s="4" t="s">
        <v>955</v>
      </c>
      <c r="F10" s="156"/>
      <c r="G10" s="4" t="s">
        <v>966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</row>
    <row r="11" spans="1:23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</row>
    <row r="12" spans="1:23" ht="15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</row>
    <row r="13" spans="1:23" ht="25.95" customHeight="1">
      <c r="A13" s="35">
        <v>1</v>
      </c>
      <c r="B13" s="35" t="s">
        <v>34</v>
      </c>
      <c r="C13" s="28" t="s">
        <v>968</v>
      </c>
      <c r="D13" s="41">
        <v>51953.48</v>
      </c>
      <c r="E13" s="41" t="s">
        <v>36</v>
      </c>
      <c r="F13" s="98" t="s">
        <v>36</v>
      </c>
      <c r="G13" s="41">
        <v>7637</v>
      </c>
      <c r="H13" s="41">
        <v>116</v>
      </c>
      <c r="I13" s="89">
        <f>G13/H13</f>
        <v>65.83620689655173</v>
      </c>
      <c r="J13" s="41">
        <v>16</v>
      </c>
      <c r="K13" s="39">
        <v>1</v>
      </c>
      <c r="L13" s="41">
        <v>53564.800000000003</v>
      </c>
      <c r="M13" s="41">
        <v>7878</v>
      </c>
      <c r="N13" s="78">
        <v>44988</v>
      </c>
      <c r="O13" s="36" t="s">
        <v>969</v>
      </c>
    </row>
    <row r="14" spans="1:23" ht="25.95" customHeight="1">
      <c r="A14" s="35">
        <v>2</v>
      </c>
      <c r="B14" s="86" t="s">
        <v>34</v>
      </c>
      <c r="C14" s="87" t="s">
        <v>967</v>
      </c>
      <c r="D14" s="88">
        <v>28937.19</v>
      </c>
      <c r="E14" s="98" t="s">
        <v>36</v>
      </c>
      <c r="F14" s="98" t="s">
        <v>36</v>
      </c>
      <c r="G14" s="88">
        <v>3926</v>
      </c>
      <c r="H14" s="89">
        <v>73</v>
      </c>
      <c r="I14" s="89">
        <f t="shared" ref="I14:I25" si="0">G14/H14</f>
        <v>53.780821917808218</v>
      </c>
      <c r="J14" s="89">
        <v>14</v>
      </c>
      <c r="K14" s="89">
        <v>1</v>
      </c>
      <c r="L14" s="88">
        <v>30294.54</v>
      </c>
      <c r="M14" s="88">
        <v>4102</v>
      </c>
      <c r="N14" s="90">
        <v>44988</v>
      </c>
      <c r="O14" s="91" t="s">
        <v>45</v>
      </c>
      <c r="V14" s="125"/>
      <c r="W14" s="80"/>
    </row>
    <row r="15" spans="1:23" ht="25.95" customHeight="1">
      <c r="A15" s="35">
        <v>3</v>
      </c>
      <c r="B15" s="35">
        <v>1</v>
      </c>
      <c r="C15" s="28" t="s">
        <v>945</v>
      </c>
      <c r="D15" s="41">
        <v>25135.4</v>
      </c>
      <c r="E15" s="41">
        <v>35175.83</v>
      </c>
      <c r="F15" s="45">
        <f t="shared" ref="F15:F25" si="1">(D15-E15)/E15</f>
        <v>-0.28543548226154153</v>
      </c>
      <c r="G15" s="41">
        <v>3357</v>
      </c>
      <c r="H15" s="39">
        <v>90</v>
      </c>
      <c r="I15" s="89">
        <f t="shared" si="0"/>
        <v>37.299999999999997</v>
      </c>
      <c r="J15" s="39">
        <v>16</v>
      </c>
      <c r="K15" s="39">
        <v>3</v>
      </c>
      <c r="L15" s="41">
        <v>181124.79</v>
      </c>
      <c r="M15" s="41">
        <v>28741</v>
      </c>
      <c r="N15" s="78">
        <v>44973</v>
      </c>
      <c r="O15" s="36" t="s">
        <v>48</v>
      </c>
      <c r="V15" s="125"/>
      <c r="W15" s="80"/>
    </row>
    <row r="16" spans="1:23" s="97" customFormat="1" ht="25.95" customHeight="1">
      <c r="A16" s="35">
        <v>4</v>
      </c>
      <c r="B16" s="35">
        <v>11</v>
      </c>
      <c r="C16" s="28" t="s">
        <v>961</v>
      </c>
      <c r="D16" s="41">
        <v>18176.919999999998</v>
      </c>
      <c r="E16" s="41">
        <v>12179.07</v>
      </c>
      <c r="F16" s="45">
        <f t="shared" si="1"/>
        <v>0.49247192109085491</v>
      </c>
      <c r="G16" s="41">
        <v>2621</v>
      </c>
      <c r="H16" s="39">
        <v>43</v>
      </c>
      <c r="I16" s="89">
        <f t="shared" si="0"/>
        <v>60.953488372093027</v>
      </c>
      <c r="J16" s="39">
        <v>13</v>
      </c>
      <c r="K16" s="39">
        <v>2</v>
      </c>
      <c r="L16" s="41">
        <v>38827.879999999997</v>
      </c>
      <c r="M16" s="41">
        <v>5931</v>
      </c>
      <c r="N16" s="78">
        <v>44981</v>
      </c>
      <c r="O16" s="36" t="s">
        <v>944</v>
      </c>
      <c r="V16" s="122"/>
      <c r="W16" s="93"/>
    </row>
    <row r="17" spans="1:24" ht="25.5" customHeight="1">
      <c r="A17" s="35">
        <v>5</v>
      </c>
      <c r="B17" s="35">
        <v>4</v>
      </c>
      <c r="C17" s="28" t="s">
        <v>924</v>
      </c>
      <c r="D17" s="41">
        <v>16776.05</v>
      </c>
      <c r="E17" s="41">
        <v>22499.17</v>
      </c>
      <c r="F17" s="45">
        <f t="shared" si="1"/>
        <v>-0.25437027232560133</v>
      </c>
      <c r="G17" s="41">
        <v>3127</v>
      </c>
      <c r="H17" s="39">
        <v>72</v>
      </c>
      <c r="I17" s="89">
        <f t="shared" si="0"/>
        <v>43.430555555555557</v>
      </c>
      <c r="J17" s="39">
        <v>11</v>
      </c>
      <c r="K17" s="39">
        <v>5</v>
      </c>
      <c r="L17" s="41">
        <v>249515.51999999999</v>
      </c>
      <c r="M17" s="41">
        <v>49637</v>
      </c>
      <c r="N17" s="78">
        <v>44960</v>
      </c>
      <c r="O17" s="36" t="s">
        <v>45</v>
      </c>
      <c r="V17" s="125"/>
      <c r="W17" s="80"/>
    </row>
    <row r="18" spans="1:24" ht="25.95" customHeight="1">
      <c r="A18" s="35">
        <v>6</v>
      </c>
      <c r="B18" s="35">
        <v>3</v>
      </c>
      <c r="C18" s="28" t="s">
        <v>850</v>
      </c>
      <c r="D18" s="41">
        <v>15034.62</v>
      </c>
      <c r="E18" s="41">
        <v>22713.58</v>
      </c>
      <c r="F18" s="45">
        <f t="shared" si="1"/>
        <v>-0.33807792518836749</v>
      </c>
      <c r="G18" s="41">
        <v>1917</v>
      </c>
      <c r="H18" s="39">
        <v>42</v>
      </c>
      <c r="I18" s="89">
        <f t="shared" si="0"/>
        <v>45.642857142857146</v>
      </c>
      <c r="J18" s="39">
        <v>9</v>
      </c>
      <c r="K18" s="39">
        <v>12</v>
      </c>
      <c r="L18" s="41">
        <v>2645395.12</v>
      </c>
      <c r="M18" s="41">
        <v>349973</v>
      </c>
      <c r="N18" s="78">
        <v>44911</v>
      </c>
      <c r="O18" s="36" t="s">
        <v>921</v>
      </c>
      <c r="V18" s="125"/>
      <c r="W18" s="80"/>
    </row>
    <row r="19" spans="1:24" ht="25.5" customHeight="1">
      <c r="A19" s="35">
        <v>7</v>
      </c>
      <c r="B19" s="35">
        <v>8</v>
      </c>
      <c r="C19" s="28" t="s">
        <v>836</v>
      </c>
      <c r="D19" s="41">
        <v>14552.87</v>
      </c>
      <c r="E19" s="41">
        <v>14395.21</v>
      </c>
      <c r="F19" s="45">
        <f t="shared" si="1"/>
        <v>1.0952254256798038E-2</v>
      </c>
      <c r="G19" s="41">
        <v>2473</v>
      </c>
      <c r="H19" s="39">
        <v>65</v>
      </c>
      <c r="I19" s="89">
        <f t="shared" si="0"/>
        <v>38.04615384615385</v>
      </c>
      <c r="J19" s="39">
        <v>11</v>
      </c>
      <c r="K19" s="39">
        <v>11</v>
      </c>
      <c r="L19" s="41">
        <v>991079.99</v>
      </c>
      <c r="M19" s="41">
        <v>184384</v>
      </c>
      <c r="N19" s="78" t="s">
        <v>857</v>
      </c>
      <c r="O19" s="36" t="s">
        <v>918</v>
      </c>
      <c r="V19" s="125"/>
      <c r="W19" s="80"/>
    </row>
    <row r="20" spans="1:24" ht="25.5" customHeight="1">
      <c r="A20" s="35">
        <v>8</v>
      </c>
      <c r="B20" s="35">
        <v>5</v>
      </c>
      <c r="C20" s="28" t="s">
        <v>956</v>
      </c>
      <c r="D20" s="41">
        <v>13849.11</v>
      </c>
      <c r="E20" s="41">
        <v>21466.6</v>
      </c>
      <c r="F20" s="45">
        <f t="shared" si="1"/>
        <v>-0.35485312066186536</v>
      </c>
      <c r="G20" s="41">
        <v>2742</v>
      </c>
      <c r="H20" s="39">
        <v>91</v>
      </c>
      <c r="I20" s="89">
        <f t="shared" si="0"/>
        <v>30.131868131868131</v>
      </c>
      <c r="J20" s="39">
        <v>18</v>
      </c>
      <c r="K20" s="39">
        <v>2</v>
      </c>
      <c r="L20" s="41">
        <v>38351.629999999997</v>
      </c>
      <c r="M20" s="41">
        <v>7704</v>
      </c>
      <c r="N20" s="78">
        <v>44981</v>
      </c>
      <c r="O20" s="36" t="s">
        <v>876</v>
      </c>
      <c r="V20" s="125"/>
      <c r="W20" s="80"/>
    </row>
    <row r="21" spans="1:24" ht="25.95" customHeight="1">
      <c r="A21" s="35">
        <v>9</v>
      </c>
      <c r="B21" s="35">
        <v>6</v>
      </c>
      <c r="C21" s="28" t="s">
        <v>958</v>
      </c>
      <c r="D21" s="41">
        <v>10277.31</v>
      </c>
      <c r="E21" s="41">
        <v>17892.52</v>
      </c>
      <c r="F21" s="45">
        <f t="shared" si="1"/>
        <v>-0.42560857833329241</v>
      </c>
      <c r="G21" s="41">
        <v>1507</v>
      </c>
      <c r="H21" s="39">
        <v>36</v>
      </c>
      <c r="I21" s="89">
        <f t="shared" si="0"/>
        <v>41.861111111111114</v>
      </c>
      <c r="J21" s="39">
        <v>9</v>
      </c>
      <c r="K21" s="39">
        <v>2</v>
      </c>
      <c r="L21" s="41">
        <v>34166.449999999997</v>
      </c>
      <c r="M21" s="41">
        <v>5429</v>
      </c>
      <c r="N21" s="78">
        <v>44981</v>
      </c>
      <c r="O21" s="36" t="s">
        <v>39</v>
      </c>
      <c r="V21" s="125"/>
      <c r="W21" s="80"/>
    </row>
    <row r="22" spans="1:24" ht="25.95" customHeight="1">
      <c r="A22" s="35">
        <v>10</v>
      </c>
      <c r="B22" s="35">
        <v>9</v>
      </c>
      <c r="C22" s="28" t="s">
        <v>931</v>
      </c>
      <c r="D22" s="41">
        <v>10148.85</v>
      </c>
      <c r="E22" s="41">
        <v>12835.97</v>
      </c>
      <c r="F22" s="45">
        <f t="shared" si="1"/>
        <v>-0.20934296356255111</v>
      </c>
      <c r="G22" s="41">
        <v>1536</v>
      </c>
      <c r="H22" s="39">
        <v>74</v>
      </c>
      <c r="I22" s="89">
        <f t="shared" si="0"/>
        <v>20.756756756756758</v>
      </c>
      <c r="J22" s="39">
        <v>16</v>
      </c>
      <c r="K22" s="39">
        <v>4</v>
      </c>
      <c r="L22" s="41">
        <v>112050.87</v>
      </c>
      <c r="M22" s="41">
        <v>16575</v>
      </c>
      <c r="N22" s="78">
        <v>44967</v>
      </c>
      <c r="O22" s="36" t="s">
        <v>539</v>
      </c>
      <c r="V22" s="125"/>
      <c r="W22" s="80"/>
    </row>
    <row r="23" spans="1:24" ht="25.35" customHeight="1">
      <c r="A23" s="107"/>
      <c r="B23" s="107"/>
      <c r="C23" s="117" t="s">
        <v>53</v>
      </c>
      <c r="D23" s="108">
        <f>SUM(D13:D22)</f>
        <v>204841.80000000002</v>
      </c>
      <c r="E23" s="108">
        <v>200689.58</v>
      </c>
      <c r="F23" s="109">
        <f>(D23-E23)/E23</f>
        <v>2.0689763763519914E-2</v>
      </c>
      <c r="G23" s="108">
        <f>SUM(G13:G22)</f>
        <v>30843</v>
      </c>
      <c r="H23" s="110"/>
      <c r="I23" s="110"/>
      <c r="J23" s="110"/>
      <c r="K23" s="110"/>
      <c r="L23" s="108"/>
      <c r="M23" s="108"/>
      <c r="N23" s="111"/>
      <c r="O23" s="11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122"/>
      <c r="X24" s="93"/>
    </row>
    <row r="25" spans="1:24" ht="25.95" customHeight="1">
      <c r="A25" s="35">
        <v>11</v>
      </c>
      <c r="B25" s="35">
        <v>2</v>
      </c>
      <c r="C25" s="28" t="s">
        <v>943</v>
      </c>
      <c r="D25" s="41">
        <v>8835.6299999999992</v>
      </c>
      <c r="E25" s="41">
        <v>24199.57</v>
      </c>
      <c r="F25" s="45">
        <f t="shared" si="1"/>
        <v>-0.63488483473053448</v>
      </c>
      <c r="G25" s="41">
        <v>1320</v>
      </c>
      <c r="H25" s="39">
        <v>37</v>
      </c>
      <c r="I25" s="89">
        <f t="shared" si="0"/>
        <v>35.675675675675677</v>
      </c>
      <c r="J25" s="39">
        <v>10</v>
      </c>
      <c r="K25" s="39">
        <v>3</v>
      </c>
      <c r="L25" s="41">
        <v>126473.73</v>
      </c>
      <c r="M25" s="41">
        <v>16978</v>
      </c>
      <c r="N25" s="78">
        <v>44974</v>
      </c>
      <c r="O25" s="36" t="s">
        <v>944</v>
      </c>
      <c r="V25" s="125"/>
      <c r="W25" s="80"/>
    </row>
    <row r="26" spans="1:24" ht="25.5" customHeight="1">
      <c r="A26" s="35">
        <v>12</v>
      </c>
      <c r="B26" s="35" t="s">
        <v>34</v>
      </c>
      <c r="C26" s="28" t="s">
        <v>971</v>
      </c>
      <c r="D26" s="41">
        <v>8361</v>
      </c>
      <c r="E26" s="41" t="s">
        <v>36</v>
      </c>
      <c r="F26" s="98" t="s">
        <v>36</v>
      </c>
      <c r="G26" s="41">
        <v>1745</v>
      </c>
      <c r="H26" s="39" t="s">
        <v>36</v>
      </c>
      <c r="I26" s="39" t="s">
        <v>36</v>
      </c>
      <c r="J26" s="41">
        <v>18</v>
      </c>
      <c r="K26" s="39">
        <v>1</v>
      </c>
      <c r="L26" s="41">
        <v>8361</v>
      </c>
      <c r="M26" s="41">
        <v>1745</v>
      </c>
      <c r="N26" s="78">
        <v>44988</v>
      </c>
      <c r="O26" s="36" t="s">
        <v>65</v>
      </c>
      <c r="V26" s="125"/>
      <c r="W26" s="80"/>
    </row>
    <row r="27" spans="1:24" ht="25.5" customHeight="1">
      <c r="A27" s="35">
        <v>13</v>
      </c>
      <c r="B27" s="35">
        <v>7</v>
      </c>
      <c r="C27" s="28" t="s">
        <v>962</v>
      </c>
      <c r="D27" s="41">
        <v>5847.49</v>
      </c>
      <c r="E27" s="41">
        <v>16708.54</v>
      </c>
      <c r="F27" s="45">
        <f t="shared" ref="F27:F38" si="2">(D27-E27)/E27</f>
        <v>-0.65002986496725634</v>
      </c>
      <c r="G27" s="41">
        <v>812</v>
      </c>
      <c r="H27" s="39">
        <v>26</v>
      </c>
      <c r="I27" s="39">
        <f>G27/H27</f>
        <v>31.23076923076923</v>
      </c>
      <c r="J27" s="39">
        <v>10</v>
      </c>
      <c r="K27" s="39">
        <v>2</v>
      </c>
      <c r="L27" s="41">
        <v>29617.919999999998</v>
      </c>
      <c r="M27" s="41">
        <v>3999</v>
      </c>
      <c r="N27" s="78">
        <v>44981</v>
      </c>
      <c r="O27" s="36" t="s">
        <v>825</v>
      </c>
      <c r="V27" s="125"/>
      <c r="W27" s="80"/>
    </row>
    <row r="28" spans="1:24" ht="25.5" customHeight="1">
      <c r="A28" s="35">
        <v>14</v>
      </c>
      <c r="B28" s="35">
        <v>10</v>
      </c>
      <c r="C28" s="28" t="s">
        <v>916</v>
      </c>
      <c r="D28" s="41">
        <v>5743.6</v>
      </c>
      <c r="E28" s="41">
        <v>12802.59</v>
      </c>
      <c r="F28" s="45">
        <f t="shared" si="2"/>
        <v>-0.55137202706639821</v>
      </c>
      <c r="G28" s="41">
        <v>782</v>
      </c>
      <c r="H28" s="41">
        <v>24</v>
      </c>
      <c r="I28" s="39">
        <f>G28/H28</f>
        <v>32.583333333333336</v>
      </c>
      <c r="J28" s="41">
        <v>6</v>
      </c>
      <c r="K28" s="39">
        <v>6</v>
      </c>
      <c r="L28" s="41">
        <v>241115.39000000004</v>
      </c>
      <c r="M28" s="41">
        <v>42662</v>
      </c>
      <c r="N28" s="78">
        <v>44960</v>
      </c>
      <c r="O28" s="36" t="s">
        <v>62</v>
      </c>
      <c r="V28" s="125"/>
      <c r="W28" s="80"/>
    </row>
    <row r="29" spans="1:24" ht="25.5" customHeight="1">
      <c r="A29" s="35">
        <v>15</v>
      </c>
      <c r="B29" s="35">
        <v>12</v>
      </c>
      <c r="C29" s="28" t="s">
        <v>957</v>
      </c>
      <c r="D29" s="41">
        <v>4403</v>
      </c>
      <c r="E29" s="41">
        <v>8668</v>
      </c>
      <c r="F29" s="45">
        <f t="shared" si="2"/>
        <v>-0.49203968620212274</v>
      </c>
      <c r="G29" s="41">
        <v>636</v>
      </c>
      <c r="H29" s="39" t="s">
        <v>36</v>
      </c>
      <c r="I29" s="39" t="s">
        <v>36</v>
      </c>
      <c r="J29" s="39">
        <v>9</v>
      </c>
      <c r="K29" s="39">
        <v>2</v>
      </c>
      <c r="L29" s="41">
        <v>16187</v>
      </c>
      <c r="M29" s="41">
        <v>2358</v>
      </c>
      <c r="N29" s="78">
        <v>44981</v>
      </c>
      <c r="O29" s="36" t="s">
        <v>65</v>
      </c>
      <c r="V29" s="125"/>
      <c r="W29" s="80"/>
    </row>
    <row r="30" spans="1:24" ht="25.95" customHeight="1">
      <c r="A30" s="35">
        <v>16</v>
      </c>
      <c r="B30" s="35">
        <v>13</v>
      </c>
      <c r="C30" s="28" t="s">
        <v>863</v>
      </c>
      <c r="D30" s="41">
        <v>3752.44</v>
      </c>
      <c r="E30" s="41">
        <v>7549.55</v>
      </c>
      <c r="F30" s="45">
        <f t="shared" si="2"/>
        <v>-0.50295845447741916</v>
      </c>
      <c r="G30" s="41">
        <v>508</v>
      </c>
      <c r="H30" s="39">
        <v>13</v>
      </c>
      <c r="I30" s="39">
        <f>G30/H30</f>
        <v>39.07692307692308</v>
      </c>
      <c r="J30" s="39" t="s">
        <v>36</v>
      </c>
      <c r="K30" s="39">
        <v>10</v>
      </c>
      <c r="L30" s="41">
        <f>856306.98-2700+10553.7+11546.36-1776.98+3414.57+7122.62+426.93+1753.62+189.59+3752.44</f>
        <v>890589.82999999984</v>
      </c>
      <c r="M30" s="41">
        <v>134251</v>
      </c>
      <c r="N30" s="78">
        <v>44925</v>
      </c>
      <c r="O30" s="36" t="s">
        <v>314</v>
      </c>
      <c r="V30" s="125"/>
      <c r="W30" s="125"/>
      <c r="X30" s="80"/>
    </row>
    <row r="31" spans="1:24" ht="25.5" customHeight="1">
      <c r="A31" s="35">
        <v>17</v>
      </c>
      <c r="B31" s="35">
        <v>14</v>
      </c>
      <c r="C31" s="28" t="s">
        <v>932</v>
      </c>
      <c r="D31" s="41">
        <v>3042.86</v>
      </c>
      <c r="E31" s="41">
        <v>5940.58</v>
      </c>
      <c r="F31" s="45">
        <f t="shared" si="2"/>
        <v>-0.48778402108884988</v>
      </c>
      <c r="G31" s="41">
        <v>425</v>
      </c>
      <c r="H31" s="39">
        <v>11</v>
      </c>
      <c r="I31" s="39">
        <f t="shared" ref="I31:I37" si="3">G31/H31</f>
        <v>38.636363636363633</v>
      </c>
      <c r="J31" s="39">
        <v>5</v>
      </c>
      <c r="K31" s="39">
        <v>4</v>
      </c>
      <c r="L31" s="41">
        <v>143417.99</v>
      </c>
      <c r="M31" s="41">
        <v>18713</v>
      </c>
      <c r="N31" s="78">
        <v>44967</v>
      </c>
      <c r="O31" s="36" t="s">
        <v>45</v>
      </c>
      <c r="V31" s="125"/>
      <c r="W31" s="125"/>
      <c r="X31" s="80"/>
    </row>
    <row r="32" spans="1:24" ht="25.5" customHeight="1">
      <c r="A32" s="35">
        <v>18</v>
      </c>
      <c r="B32" s="59">
        <v>15</v>
      </c>
      <c r="C32" s="28" t="s">
        <v>908</v>
      </c>
      <c r="D32" s="41">
        <v>2362.08</v>
      </c>
      <c r="E32" s="41">
        <v>5279.7</v>
      </c>
      <c r="F32" s="45">
        <f t="shared" si="2"/>
        <v>-0.55261094380362519</v>
      </c>
      <c r="G32" s="41">
        <v>325</v>
      </c>
      <c r="H32" s="39">
        <v>7</v>
      </c>
      <c r="I32" s="39">
        <f t="shared" si="3"/>
        <v>46.428571428571431</v>
      </c>
      <c r="J32" s="39">
        <v>3</v>
      </c>
      <c r="K32" s="39">
        <v>6</v>
      </c>
      <c r="L32" s="41">
        <v>96545.63</v>
      </c>
      <c r="M32" s="41">
        <v>14375</v>
      </c>
      <c r="N32" s="78">
        <v>44953</v>
      </c>
      <c r="O32" s="36" t="s">
        <v>48</v>
      </c>
      <c r="V32" s="125"/>
      <c r="W32" s="125"/>
      <c r="X32" s="80"/>
    </row>
    <row r="33" spans="1:24" ht="25.5" customHeight="1">
      <c r="A33" s="35">
        <v>19</v>
      </c>
      <c r="B33" s="59" t="s">
        <v>34</v>
      </c>
      <c r="C33" s="87" t="s">
        <v>979</v>
      </c>
      <c r="D33" s="88">
        <v>1782.5</v>
      </c>
      <c r="E33" s="41" t="s">
        <v>36</v>
      </c>
      <c r="F33" s="98" t="s">
        <v>36</v>
      </c>
      <c r="G33" s="88">
        <v>321</v>
      </c>
      <c r="H33" s="89">
        <v>10</v>
      </c>
      <c r="I33" s="89">
        <f t="shared" si="3"/>
        <v>32.1</v>
      </c>
      <c r="J33" s="89">
        <v>5</v>
      </c>
      <c r="K33" s="89">
        <v>1</v>
      </c>
      <c r="L33" s="88">
        <v>1782.5</v>
      </c>
      <c r="M33" s="88">
        <v>321</v>
      </c>
      <c r="N33" s="90">
        <v>44988</v>
      </c>
      <c r="O33" s="91" t="s">
        <v>119</v>
      </c>
      <c r="V33" s="125"/>
      <c r="W33" s="125"/>
      <c r="X33" s="80"/>
    </row>
    <row r="34" spans="1:24" ht="25.5" customHeight="1">
      <c r="A34" s="35">
        <v>20</v>
      </c>
      <c r="B34" s="35">
        <v>19</v>
      </c>
      <c r="C34" s="28" t="s">
        <v>947</v>
      </c>
      <c r="D34" s="41">
        <v>1373.4</v>
      </c>
      <c r="E34" s="41">
        <v>1644</v>
      </c>
      <c r="F34" s="45">
        <f t="shared" si="2"/>
        <v>-0.16459854014598535</v>
      </c>
      <c r="G34" s="41">
        <v>192</v>
      </c>
      <c r="H34" s="39">
        <v>6</v>
      </c>
      <c r="I34" s="39">
        <f t="shared" si="3"/>
        <v>32</v>
      </c>
      <c r="J34" s="39">
        <v>2</v>
      </c>
      <c r="K34" s="39">
        <v>5</v>
      </c>
      <c r="L34" s="41">
        <v>32637.8</v>
      </c>
      <c r="M34" s="41">
        <v>5243</v>
      </c>
      <c r="N34" s="78">
        <v>44960</v>
      </c>
      <c r="O34" s="36" t="s">
        <v>41</v>
      </c>
      <c r="V34" s="125"/>
      <c r="W34" s="125"/>
      <c r="X34" s="80"/>
    </row>
    <row r="35" spans="1:24" ht="24.75" customHeight="1">
      <c r="A35" s="107"/>
      <c r="B35" s="107"/>
      <c r="C35" s="117" t="s">
        <v>69</v>
      </c>
      <c r="D35" s="108">
        <f>SUM(D23:D34)</f>
        <v>250345.8</v>
      </c>
      <c r="E35" s="108">
        <v>249791.71</v>
      </c>
      <c r="F35" s="109">
        <f>(D35-E35)/E35</f>
        <v>2.218208122279144E-3</v>
      </c>
      <c r="G35" s="108">
        <f ca="1">SUM(G23:G37)</f>
        <v>38116</v>
      </c>
      <c r="H35" s="110"/>
      <c r="I35" s="110"/>
      <c r="J35" s="110"/>
      <c r="K35" s="110"/>
      <c r="L35" s="108"/>
      <c r="M35" s="108"/>
      <c r="N35" s="111"/>
      <c r="O35" s="112"/>
      <c r="W35" s="125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122"/>
      <c r="X36" s="93"/>
    </row>
    <row r="37" spans="1:24" ht="25.95" customHeight="1">
      <c r="A37" s="35">
        <v>21</v>
      </c>
      <c r="B37" s="35">
        <v>17</v>
      </c>
      <c r="C37" s="28" t="s">
        <v>865</v>
      </c>
      <c r="D37" s="39">
        <v>1079.46</v>
      </c>
      <c r="E37" s="39">
        <v>2096.91</v>
      </c>
      <c r="F37" s="45">
        <f t="shared" si="2"/>
        <v>-0.48521395768058712</v>
      </c>
      <c r="G37" s="41">
        <v>207</v>
      </c>
      <c r="H37" s="39">
        <v>5</v>
      </c>
      <c r="I37" s="39">
        <f t="shared" si="3"/>
        <v>41.4</v>
      </c>
      <c r="J37" s="39">
        <v>4</v>
      </c>
      <c r="K37" s="39">
        <v>10</v>
      </c>
      <c r="L37" s="41">
        <v>161560.91000000003</v>
      </c>
      <c r="M37" s="41">
        <v>32800</v>
      </c>
      <c r="N37" s="78">
        <v>44925</v>
      </c>
      <c r="O37" s="36" t="s">
        <v>876</v>
      </c>
      <c r="V37" s="125"/>
      <c r="W37" s="125"/>
      <c r="X37" s="80"/>
    </row>
    <row r="38" spans="1:24" ht="25.5" customHeight="1">
      <c r="A38" s="35">
        <v>22</v>
      </c>
      <c r="B38" s="35">
        <v>18</v>
      </c>
      <c r="C38" s="28" t="s">
        <v>880</v>
      </c>
      <c r="D38" s="41">
        <v>1068</v>
      </c>
      <c r="E38" s="41">
        <v>2088</v>
      </c>
      <c r="F38" s="45">
        <f t="shared" si="2"/>
        <v>-0.4885057471264368</v>
      </c>
      <c r="G38" s="41">
        <v>268</v>
      </c>
      <c r="H38" s="39" t="s">
        <v>36</v>
      </c>
      <c r="I38" s="39" t="s">
        <v>36</v>
      </c>
      <c r="J38" s="39">
        <v>5</v>
      </c>
      <c r="K38" s="39">
        <v>8</v>
      </c>
      <c r="L38" s="41">
        <v>68718</v>
      </c>
      <c r="M38" s="41">
        <v>14210</v>
      </c>
      <c r="N38" s="78">
        <v>44939</v>
      </c>
      <c r="O38" s="36" t="s">
        <v>65</v>
      </c>
      <c r="V38" s="125"/>
      <c r="W38" s="125"/>
      <c r="X38" s="80"/>
    </row>
    <row r="39" spans="1:24" ht="25.95" customHeight="1">
      <c r="A39" s="35">
        <v>23</v>
      </c>
      <c r="B39" s="35">
        <v>20</v>
      </c>
      <c r="C39" s="28" t="s">
        <v>900</v>
      </c>
      <c r="D39" s="41">
        <v>995.68</v>
      </c>
      <c r="E39" s="88">
        <v>1325.84</v>
      </c>
      <c r="F39" s="45">
        <f>(D39-E39)/E39</f>
        <v>-0.24901948953116515</v>
      </c>
      <c r="G39" s="41">
        <v>141</v>
      </c>
      <c r="H39" s="39">
        <v>5</v>
      </c>
      <c r="I39" s="39">
        <f>G39/H39</f>
        <v>28.2</v>
      </c>
      <c r="J39" s="39">
        <v>2</v>
      </c>
      <c r="K39" s="39">
        <v>7</v>
      </c>
      <c r="L39" s="41">
        <v>98989.1</v>
      </c>
      <c r="M39" s="41">
        <v>14909</v>
      </c>
      <c r="N39" s="78">
        <v>44946</v>
      </c>
      <c r="O39" s="36" t="s">
        <v>920</v>
      </c>
      <c r="V39" s="125"/>
      <c r="W39" s="125"/>
      <c r="X39" s="80"/>
    </row>
    <row r="40" spans="1:24" ht="25.95" customHeight="1">
      <c r="A40" s="35">
        <v>24</v>
      </c>
      <c r="B40" s="35" t="s">
        <v>34</v>
      </c>
      <c r="C40" s="28" t="s">
        <v>980</v>
      </c>
      <c r="D40" s="41">
        <v>994</v>
      </c>
      <c r="E40" s="45" t="s">
        <v>36</v>
      </c>
      <c r="F40" s="45" t="s">
        <v>36</v>
      </c>
      <c r="G40" s="41">
        <v>192</v>
      </c>
      <c r="H40" s="39">
        <v>8</v>
      </c>
      <c r="I40" s="39">
        <f>G40/H40</f>
        <v>24</v>
      </c>
      <c r="J40" s="39">
        <v>2</v>
      </c>
      <c r="K40" s="39">
        <v>1</v>
      </c>
      <c r="L40" s="41">
        <v>994</v>
      </c>
      <c r="M40" s="41">
        <v>192</v>
      </c>
      <c r="N40" s="78">
        <v>44988</v>
      </c>
      <c r="O40" s="36" t="s">
        <v>119</v>
      </c>
      <c r="V40" s="125"/>
      <c r="W40" s="125"/>
      <c r="X40" s="80"/>
    </row>
    <row r="41" spans="1:24" ht="25.5" customHeight="1">
      <c r="A41" s="35">
        <v>25</v>
      </c>
      <c r="B41" s="35">
        <v>21</v>
      </c>
      <c r="C41" s="28" t="s">
        <v>875</v>
      </c>
      <c r="D41" s="41">
        <v>702</v>
      </c>
      <c r="E41" s="41">
        <v>966.1</v>
      </c>
      <c r="F41" s="45">
        <f>(D41-E41)/E41</f>
        <v>-0.27336714625815134</v>
      </c>
      <c r="G41" s="41">
        <v>128</v>
      </c>
      <c r="H41" s="39">
        <v>1</v>
      </c>
      <c r="I41" s="39">
        <f>G41/H41</f>
        <v>128</v>
      </c>
      <c r="J41" s="39">
        <v>1</v>
      </c>
      <c r="K41" s="39">
        <v>9</v>
      </c>
      <c r="L41" s="41">
        <v>43122.089999999989</v>
      </c>
      <c r="M41" s="41">
        <v>7024</v>
      </c>
      <c r="N41" s="78" t="s">
        <v>874</v>
      </c>
      <c r="O41" s="36" t="s">
        <v>876</v>
      </c>
      <c r="V41" s="125"/>
      <c r="W41" s="125"/>
      <c r="X41" s="80"/>
    </row>
    <row r="42" spans="1:24" ht="25.5" customHeight="1">
      <c r="A42" s="35">
        <v>26</v>
      </c>
      <c r="B42" s="45" t="s">
        <v>36</v>
      </c>
      <c r="C42" s="87" t="s">
        <v>981</v>
      </c>
      <c r="D42" s="88">
        <v>529</v>
      </c>
      <c r="E42" s="45" t="s">
        <v>36</v>
      </c>
      <c r="F42" s="45" t="s">
        <v>36</v>
      </c>
      <c r="G42" s="88">
        <v>100</v>
      </c>
      <c r="H42" s="88">
        <v>3</v>
      </c>
      <c r="I42" s="39">
        <f>G42/H42</f>
        <v>33.333333333333336</v>
      </c>
      <c r="J42" s="88">
        <v>2</v>
      </c>
      <c r="K42" s="89">
        <v>2</v>
      </c>
      <c r="L42" s="88">
        <v>2147.0700000000002</v>
      </c>
      <c r="M42" s="88">
        <v>476</v>
      </c>
      <c r="N42" s="90">
        <v>44981</v>
      </c>
      <c r="O42" s="91" t="s">
        <v>119</v>
      </c>
      <c r="V42" s="125"/>
      <c r="W42" s="125"/>
      <c r="X42" s="80"/>
    </row>
    <row r="43" spans="1:24" ht="25.95" customHeight="1">
      <c r="A43" s="35">
        <v>27</v>
      </c>
      <c r="B43" s="35">
        <v>25</v>
      </c>
      <c r="C43" s="28" t="s">
        <v>873</v>
      </c>
      <c r="D43" s="41">
        <v>433.5</v>
      </c>
      <c r="E43" s="41">
        <v>524</v>
      </c>
      <c r="F43" s="45">
        <f>(D43-E43)/E43</f>
        <v>-0.17270992366412213</v>
      </c>
      <c r="G43" s="41">
        <v>79</v>
      </c>
      <c r="H43" s="39">
        <v>9</v>
      </c>
      <c r="I43" s="39">
        <f t="shared" ref="I43:I52" si="4">G43/H43</f>
        <v>8.7777777777777786</v>
      </c>
      <c r="J43" s="39">
        <v>1</v>
      </c>
      <c r="K43" s="39">
        <v>9</v>
      </c>
      <c r="L43" s="41">
        <v>80029.78</v>
      </c>
      <c r="M43" s="41">
        <v>12548</v>
      </c>
      <c r="N43" s="78" t="s">
        <v>874</v>
      </c>
      <c r="O43" s="36" t="s">
        <v>39</v>
      </c>
      <c r="V43" s="125"/>
      <c r="W43" s="125"/>
      <c r="X43" s="80"/>
    </row>
    <row r="44" spans="1:24" ht="25.95" customHeight="1">
      <c r="A44" s="35">
        <v>28</v>
      </c>
      <c r="B44" s="71" t="s">
        <v>36</v>
      </c>
      <c r="C44" s="28" t="s">
        <v>855</v>
      </c>
      <c r="D44" s="41">
        <v>389</v>
      </c>
      <c r="E44" s="45" t="s">
        <v>36</v>
      </c>
      <c r="F44" s="45" t="s">
        <v>36</v>
      </c>
      <c r="G44" s="41">
        <v>72</v>
      </c>
      <c r="H44" s="39">
        <v>1</v>
      </c>
      <c r="I44" s="39">
        <f t="shared" si="4"/>
        <v>72</v>
      </c>
      <c r="J44" s="39">
        <v>1</v>
      </c>
      <c r="K44" s="39">
        <v>11</v>
      </c>
      <c r="L44" s="41">
        <v>173916.67</v>
      </c>
      <c r="M44" s="41">
        <v>27365</v>
      </c>
      <c r="N44" s="78">
        <v>44916</v>
      </c>
      <c r="O44" s="36" t="s">
        <v>39</v>
      </c>
      <c r="V44" s="125"/>
      <c r="W44" s="125"/>
      <c r="X44" s="80"/>
    </row>
    <row r="45" spans="1:24" ht="25.95" customHeight="1">
      <c r="A45" s="35">
        <v>29</v>
      </c>
      <c r="B45" s="35">
        <v>22</v>
      </c>
      <c r="C45" s="28" t="s">
        <v>887</v>
      </c>
      <c r="D45" s="41">
        <v>274.8</v>
      </c>
      <c r="E45" s="41">
        <v>891.5</v>
      </c>
      <c r="F45" s="45">
        <f>(D45-E45)/E45</f>
        <v>-0.69175546831183399</v>
      </c>
      <c r="G45" s="41">
        <v>39</v>
      </c>
      <c r="H45" s="39">
        <v>4</v>
      </c>
      <c r="I45" s="39">
        <f t="shared" si="4"/>
        <v>9.75</v>
      </c>
      <c r="J45" s="39">
        <v>2</v>
      </c>
      <c r="K45" s="39">
        <v>8</v>
      </c>
      <c r="L45" s="41">
        <v>20312.689999999999</v>
      </c>
      <c r="M45" s="41">
        <v>3254</v>
      </c>
      <c r="N45" s="78" t="s">
        <v>883</v>
      </c>
      <c r="O45" s="36" t="s">
        <v>81</v>
      </c>
      <c r="V45" s="125"/>
      <c r="W45" s="125"/>
      <c r="X45" s="80"/>
    </row>
    <row r="46" spans="1:24" ht="25.95" customHeight="1">
      <c r="A46" s="35">
        <v>30</v>
      </c>
      <c r="B46" s="35">
        <v>24</v>
      </c>
      <c r="C46" s="28" t="s">
        <v>907</v>
      </c>
      <c r="D46" s="41">
        <v>209.5</v>
      </c>
      <c r="E46" s="41">
        <v>539.4</v>
      </c>
      <c r="F46" s="45">
        <f>(D46-E46)/E46</f>
        <v>-0.61160548757879118</v>
      </c>
      <c r="G46" s="41">
        <v>38</v>
      </c>
      <c r="H46" s="39">
        <v>1</v>
      </c>
      <c r="I46" s="39">
        <f t="shared" si="4"/>
        <v>38</v>
      </c>
      <c r="J46" s="39">
        <v>1</v>
      </c>
      <c r="K46" s="39">
        <v>6</v>
      </c>
      <c r="L46" s="41">
        <v>28316.880000000001</v>
      </c>
      <c r="M46" s="41">
        <v>4815</v>
      </c>
      <c r="N46" s="78">
        <v>44953</v>
      </c>
      <c r="O46" s="36" t="s">
        <v>48</v>
      </c>
      <c r="V46" s="125"/>
      <c r="W46" s="125"/>
      <c r="X46" s="80"/>
    </row>
    <row r="47" spans="1:24" ht="25.35" customHeight="1">
      <c r="A47" s="107"/>
      <c r="B47" s="107"/>
      <c r="C47" s="117" t="s">
        <v>101</v>
      </c>
      <c r="D47" s="108">
        <f>SUM(D34:D46)</f>
        <v>258394.13999999996</v>
      </c>
      <c r="E47" s="108">
        <v>255509.9</v>
      </c>
      <c r="F47" s="109">
        <f>(D47-E47)/E47</f>
        <v>1.1288173178416811E-2</v>
      </c>
      <c r="G47" s="108">
        <f ca="1">SUM(G34:G51)</f>
        <v>39238</v>
      </c>
      <c r="H47" s="110"/>
      <c r="I47" s="110"/>
      <c r="J47" s="110"/>
      <c r="K47" s="110"/>
      <c r="L47" s="108"/>
      <c r="M47" s="108"/>
      <c r="N47" s="111"/>
      <c r="O47" s="112"/>
    </row>
    <row r="48" spans="1:24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4" ht="25.5" customHeight="1">
      <c r="A49" s="35">
        <v>31</v>
      </c>
      <c r="B49" s="35" t="s">
        <v>34</v>
      </c>
      <c r="C49" s="28" t="s">
        <v>970</v>
      </c>
      <c r="D49" s="41">
        <v>178.25</v>
      </c>
      <c r="E49" s="45" t="s">
        <v>36</v>
      </c>
      <c r="F49" s="45" t="s">
        <v>36</v>
      </c>
      <c r="G49" s="41">
        <v>32</v>
      </c>
      <c r="H49" s="39">
        <v>7</v>
      </c>
      <c r="I49" s="39">
        <f t="shared" si="4"/>
        <v>4.5714285714285712</v>
      </c>
      <c r="J49" s="39">
        <v>5</v>
      </c>
      <c r="K49" s="39">
        <v>1</v>
      </c>
      <c r="L49" s="41">
        <v>178.25</v>
      </c>
      <c r="M49" s="41">
        <v>32</v>
      </c>
      <c r="N49" s="78">
        <v>44988</v>
      </c>
      <c r="O49" s="36" t="s">
        <v>944</v>
      </c>
      <c r="V49" s="125"/>
      <c r="W49" s="125"/>
      <c r="X49" s="80"/>
    </row>
    <row r="50" spans="1:24" ht="25.5" customHeight="1">
      <c r="A50" s="35">
        <v>32</v>
      </c>
      <c r="B50" s="35">
        <v>37</v>
      </c>
      <c r="C50" s="28" t="s">
        <v>950</v>
      </c>
      <c r="D50" s="41">
        <v>147.69999999999999</v>
      </c>
      <c r="E50" s="41">
        <v>27</v>
      </c>
      <c r="F50" s="45">
        <f t="shared" ref="F50:F56" si="5">(D50-E50)/E50</f>
        <v>4.4703703703703699</v>
      </c>
      <c r="G50" s="41">
        <v>21</v>
      </c>
      <c r="H50" s="39">
        <v>2</v>
      </c>
      <c r="I50" s="39">
        <f t="shared" si="4"/>
        <v>10.5</v>
      </c>
      <c r="J50" s="39">
        <v>2</v>
      </c>
      <c r="K50" s="39">
        <v>3</v>
      </c>
      <c r="L50" s="41">
        <v>985</v>
      </c>
      <c r="M50" s="41">
        <v>182</v>
      </c>
      <c r="N50" s="78">
        <v>44974</v>
      </c>
      <c r="O50" s="36" t="s">
        <v>944</v>
      </c>
      <c r="V50" s="125"/>
      <c r="W50" s="125"/>
      <c r="X50" s="80"/>
    </row>
    <row r="51" spans="1:24" ht="25.95" customHeight="1">
      <c r="A51" s="35">
        <v>33</v>
      </c>
      <c r="B51" s="35">
        <v>27</v>
      </c>
      <c r="C51" s="28" t="s">
        <v>905</v>
      </c>
      <c r="D51" s="41">
        <v>85</v>
      </c>
      <c r="E51" s="41">
        <v>440.7</v>
      </c>
      <c r="F51" s="45">
        <f t="shared" si="5"/>
        <v>-0.80712502836396638</v>
      </c>
      <c r="G51" s="41">
        <v>12</v>
      </c>
      <c r="H51" s="39">
        <v>2</v>
      </c>
      <c r="I51" s="39">
        <f t="shared" si="4"/>
        <v>6</v>
      </c>
      <c r="J51" s="39">
        <v>1</v>
      </c>
      <c r="K51" s="39">
        <v>6</v>
      </c>
      <c r="L51" s="41">
        <v>24638.500000000004</v>
      </c>
      <c r="M51" s="41">
        <v>4121</v>
      </c>
      <c r="N51" s="78">
        <v>44953</v>
      </c>
      <c r="O51" s="36" t="s">
        <v>906</v>
      </c>
      <c r="V51" s="125"/>
      <c r="W51" s="125"/>
      <c r="X51" s="80"/>
    </row>
    <row r="52" spans="1:24" ht="25.95" customHeight="1">
      <c r="A52" s="35">
        <v>34</v>
      </c>
      <c r="B52" s="35">
        <v>30</v>
      </c>
      <c r="C52" s="28" t="s">
        <v>753</v>
      </c>
      <c r="D52" s="41">
        <v>64.900000000000006</v>
      </c>
      <c r="E52" s="41">
        <v>268.5</v>
      </c>
      <c r="F52" s="45">
        <f t="shared" si="5"/>
        <v>-0.75828677839851022</v>
      </c>
      <c r="G52" s="41">
        <v>9</v>
      </c>
      <c r="H52" s="39">
        <v>1</v>
      </c>
      <c r="I52" s="39">
        <f t="shared" si="4"/>
        <v>9</v>
      </c>
      <c r="J52" s="39">
        <v>1</v>
      </c>
      <c r="K52" s="39">
        <v>21</v>
      </c>
      <c r="L52" s="41">
        <v>1004777.1900000002</v>
      </c>
      <c r="M52" s="41">
        <v>144222</v>
      </c>
      <c r="N52" s="78">
        <v>44848</v>
      </c>
      <c r="O52" s="36" t="s">
        <v>754</v>
      </c>
      <c r="V52" s="125"/>
      <c r="W52" s="125"/>
      <c r="X52" s="80"/>
    </row>
    <row r="53" spans="1:24" ht="25.95" customHeight="1">
      <c r="A53" s="35">
        <v>35</v>
      </c>
      <c r="B53" s="35">
        <v>31</v>
      </c>
      <c r="C53" s="28" t="s">
        <v>897</v>
      </c>
      <c r="D53" s="41">
        <v>61.6</v>
      </c>
      <c r="E53" s="41">
        <v>244.2</v>
      </c>
      <c r="F53" s="45">
        <f t="shared" si="5"/>
        <v>-0.74774774774774777</v>
      </c>
      <c r="G53" s="41">
        <v>8</v>
      </c>
      <c r="H53" s="39">
        <v>1</v>
      </c>
      <c r="I53" s="39">
        <f>G53/H53</f>
        <v>8</v>
      </c>
      <c r="J53" s="39">
        <v>1</v>
      </c>
      <c r="K53" s="39">
        <v>7</v>
      </c>
      <c r="L53" s="41">
        <v>61011.55999999999</v>
      </c>
      <c r="M53" s="41">
        <v>9370</v>
      </c>
      <c r="N53" s="78">
        <v>44946</v>
      </c>
      <c r="O53" s="36" t="s">
        <v>898</v>
      </c>
      <c r="V53" s="125"/>
      <c r="W53" s="125"/>
      <c r="X53" s="80"/>
    </row>
    <row r="54" spans="1:24" ht="25.5" customHeight="1">
      <c r="A54" s="35">
        <v>36</v>
      </c>
      <c r="B54" s="35">
        <v>26</v>
      </c>
      <c r="C54" s="28" t="s">
        <v>929</v>
      </c>
      <c r="D54" s="41">
        <v>42.1</v>
      </c>
      <c r="E54" s="41">
        <v>448.99</v>
      </c>
      <c r="F54" s="45">
        <f t="shared" si="5"/>
        <v>-0.90623399184837072</v>
      </c>
      <c r="G54" s="41">
        <v>10</v>
      </c>
      <c r="H54" s="39">
        <v>1</v>
      </c>
      <c r="I54" s="39">
        <f>G54/H54</f>
        <v>10</v>
      </c>
      <c r="J54" s="39">
        <v>1</v>
      </c>
      <c r="K54" s="39">
        <v>4</v>
      </c>
      <c r="L54" s="41">
        <v>4982.7</v>
      </c>
      <c r="M54" s="41">
        <v>1220</v>
      </c>
      <c r="N54" s="78">
        <v>44602</v>
      </c>
      <c r="O54" s="36" t="s">
        <v>81</v>
      </c>
      <c r="V54" s="125"/>
      <c r="W54" s="125"/>
      <c r="X54" s="80"/>
    </row>
    <row r="55" spans="1:24" ht="25.95" customHeight="1">
      <c r="A55" s="35">
        <v>37</v>
      </c>
      <c r="B55" s="35">
        <v>36</v>
      </c>
      <c r="C55" s="28" t="s">
        <v>951</v>
      </c>
      <c r="D55" s="41">
        <v>16</v>
      </c>
      <c r="E55" s="41">
        <v>130</v>
      </c>
      <c r="F55" s="45">
        <f t="shared" si="5"/>
        <v>-0.87692307692307692</v>
      </c>
      <c r="G55" s="41">
        <v>2</v>
      </c>
      <c r="H55" s="39">
        <v>1</v>
      </c>
      <c r="I55" s="39">
        <f>G55/H55</f>
        <v>2</v>
      </c>
      <c r="J55" s="39">
        <v>1</v>
      </c>
      <c r="K55" s="39">
        <v>3</v>
      </c>
      <c r="L55" s="41">
        <v>589.45000000000005</v>
      </c>
      <c r="M55" s="41">
        <v>99</v>
      </c>
      <c r="N55" s="78">
        <v>44974</v>
      </c>
      <c r="O55" s="36" t="s">
        <v>81</v>
      </c>
      <c r="V55" s="125"/>
      <c r="W55" s="125"/>
      <c r="X55" s="80"/>
    </row>
    <row r="56" spans="1:24" ht="25.95" customHeight="1">
      <c r="A56" s="86"/>
      <c r="B56" s="86"/>
      <c r="C56" s="117" t="s">
        <v>982</v>
      </c>
      <c r="D56" s="108">
        <f>SUM(D47:D55)</f>
        <v>258989.68999999997</v>
      </c>
      <c r="E56" s="110">
        <v>256264</v>
      </c>
      <c r="F56" s="109">
        <f t="shared" si="5"/>
        <v>1.063625792151833E-2</v>
      </c>
      <c r="G56" s="108">
        <f ca="1">SUM(G47:G55)</f>
        <v>39267</v>
      </c>
      <c r="H56" s="89"/>
      <c r="I56" s="89"/>
      <c r="J56" s="89"/>
      <c r="K56" s="89"/>
      <c r="L56" s="88" t="s">
        <v>946</v>
      </c>
      <c r="M56" s="88"/>
      <c r="N56" s="90"/>
      <c r="O56" s="91"/>
      <c r="V56" s="122"/>
      <c r="W56" s="122"/>
      <c r="X56" s="93"/>
    </row>
    <row r="57" spans="1:24">
      <c r="W57" s="126"/>
      <c r="X57" s="93"/>
    </row>
    <row r="58" spans="1:24">
      <c r="W58" s="122"/>
      <c r="X58" s="93"/>
    </row>
    <row r="59" spans="1:24">
      <c r="W59" s="122"/>
      <c r="X59" s="93"/>
    </row>
    <row r="60" spans="1:24">
      <c r="W60" s="122"/>
      <c r="X60" s="93"/>
    </row>
    <row r="61" spans="1:24">
      <c r="W61" s="122"/>
      <c r="X61" s="93"/>
    </row>
    <row r="62" spans="1:24">
      <c r="W62" s="122"/>
      <c r="X62" s="93"/>
    </row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sheetPr codeName="Sheet48"/>
  <dimension ref="A1:AC69"/>
  <sheetViews>
    <sheetView topLeftCell="A16" zoomScale="60" zoomScaleNormal="60" workbookViewId="0">
      <selection activeCell="C33" sqref="C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126</v>
      </c>
      <c r="E6" s="4" t="s">
        <v>139</v>
      </c>
      <c r="F6" s="156"/>
      <c r="G6" s="4" t="s">
        <v>126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Y9" s="32"/>
      <c r="AB9" s="32"/>
    </row>
    <row r="10" spans="1:29">
      <c r="A10" s="159"/>
      <c r="B10" s="159"/>
      <c r="C10" s="156"/>
      <c r="D10" s="75" t="s">
        <v>127</v>
      </c>
      <c r="E10" s="75" t="s">
        <v>140</v>
      </c>
      <c r="F10" s="156"/>
      <c r="G10" s="75" t="s">
        <v>127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sheetPr codeName="Sheet49"/>
  <dimension ref="A1:AC79"/>
  <sheetViews>
    <sheetView topLeftCell="A25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2.5546875" style="1" bestFit="1" customWidth="1"/>
    <col min="26" max="26" width="13.6640625" style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139</v>
      </c>
      <c r="E6" s="4" t="s">
        <v>145</v>
      </c>
      <c r="F6" s="156"/>
      <c r="G6" s="4" t="s">
        <v>139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Z9" s="32"/>
      <c r="AB9" s="32"/>
    </row>
    <row r="10" spans="1:29">
      <c r="A10" s="159"/>
      <c r="B10" s="159"/>
      <c r="C10" s="156"/>
      <c r="D10" s="75" t="s">
        <v>140</v>
      </c>
      <c r="E10" s="75" t="s">
        <v>146</v>
      </c>
      <c r="F10" s="156"/>
      <c r="G10" s="75" t="s">
        <v>140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Z10" s="32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sheetPr codeName="Sheet50"/>
  <dimension ref="A1:AC73"/>
  <sheetViews>
    <sheetView topLeftCell="A22" zoomScale="60" zoomScaleNormal="60" workbookViewId="0">
      <selection activeCell="S50" sqref="S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9">
      <c r="A6" s="159"/>
      <c r="B6" s="159"/>
      <c r="C6" s="156"/>
      <c r="D6" s="4" t="s">
        <v>145</v>
      </c>
      <c r="E6" s="4" t="s">
        <v>163</v>
      </c>
      <c r="F6" s="156"/>
      <c r="G6" s="4" t="s">
        <v>145</v>
      </c>
      <c r="H6" s="156"/>
      <c r="I6" s="156"/>
      <c r="J6" s="156"/>
      <c r="K6" s="156"/>
      <c r="L6" s="156"/>
      <c r="M6" s="156"/>
      <c r="N6" s="156"/>
      <c r="O6" s="156"/>
    </row>
    <row r="7" spans="1:29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9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9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AB9" s="32"/>
    </row>
    <row r="10" spans="1:29">
      <c r="A10" s="159"/>
      <c r="B10" s="159"/>
      <c r="C10" s="156"/>
      <c r="D10" s="75" t="s">
        <v>146</v>
      </c>
      <c r="E10" s="75" t="s">
        <v>164</v>
      </c>
      <c r="F10" s="156"/>
      <c r="G10" s="75" t="s">
        <v>146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AB10" s="32"/>
    </row>
    <row r="11" spans="1:29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sheetPr codeName="Sheet51"/>
  <dimension ref="A1:AB65"/>
  <sheetViews>
    <sheetView topLeftCell="A7" zoomScale="60" zoomScaleNormal="60" workbookViewId="0">
      <selection activeCell="D43" sqref="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163</v>
      </c>
      <c r="E6" s="4" t="s">
        <v>171</v>
      </c>
      <c r="F6" s="156"/>
      <c r="G6" s="4" t="s">
        <v>163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AB9" s="32"/>
    </row>
    <row r="10" spans="1:28">
      <c r="A10" s="159"/>
      <c r="B10" s="159"/>
      <c r="C10" s="156"/>
      <c r="D10" s="75" t="s">
        <v>164</v>
      </c>
      <c r="E10" s="75" t="s">
        <v>172</v>
      </c>
      <c r="F10" s="156"/>
      <c r="G10" s="75" t="s">
        <v>164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AB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sheetPr codeName="Sheet52"/>
  <dimension ref="A1:AB65"/>
  <sheetViews>
    <sheetView topLeftCell="A19" zoomScale="60" zoomScaleNormal="60" workbookViewId="0">
      <selection activeCell="A37" sqref="A37:XFD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2.5546875" style="1" bestFit="1" customWidth="1"/>
    <col min="26" max="26" width="14.88671875" style="1" customWidth="1"/>
    <col min="27" max="27" width="11" style="1" customWidth="1"/>
    <col min="28" max="16384" width="8.88671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171</v>
      </c>
      <c r="E6" s="4" t="s">
        <v>177</v>
      </c>
      <c r="F6" s="156"/>
      <c r="G6" s="4" t="s">
        <v>171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  <c r="AA9" s="32"/>
    </row>
    <row r="10" spans="1:28">
      <c r="A10" s="159"/>
      <c r="B10" s="159"/>
      <c r="C10" s="156"/>
      <c r="D10" s="75" t="s">
        <v>172</v>
      </c>
      <c r="E10" s="75" t="s">
        <v>178</v>
      </c>
      <c r="F10" s="156"/>
      <c r="G10" s="75" t="s">
        <v>172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  <c r="AA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sheetPr codeName="Sheet53"/>
  <dimension ref="A1:AB62"/>
  <sheetViews>
    <sheetView topLeftCell="A4" zoomScale="60" zoomScaleNormal="60" workbookViewId="0">
      <selection activeCell="O34" sqref="O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2.5546875" style="1" bestFit="1" customWidth="1"/>
    <col min="25" max="25" width="13.6640625" style="1" customWidth="1"/>
    <col min="26" max="26" width="11" style="1" customWidth="1"/>
    <col min="27" max="27" width="14.88671875" style="1" customWidth="1"/>
    <col min="28" max="16384" width="8.88671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177</v>
      </c>
      <c r="E6" s="4" t="s">
        <v>186</v>
      </c>
      <c r="F6" s="156"/>
      <c r="G6" s="4" t="s">
        <v>177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Y9" s="32"/>
      <c r="Z9" s="32"/>
      <c r="AA9" s="33"/>
    </row>
    <row r="10" spans="1:28">
      <c r="A10" s="159"/>
      <c r="B10" s="159"/>
      <c r="C10" s="156"/>
      <c r="D10" s="75" t="s">
        <v>178</v>
      </c>
      <c r="E10" s="75" t="s">
        <v>187</v>
      </c>
      <c r="F10" s="156"/>
      <c r="G10" s="75" t="s">
        <v>178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Y10" s="32"/>
      <c r="Z10" s="32"/>
      <c r="AA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sheetPr codeName="Sheet54"/>
  <dimension ref="A1:AB66"/>
  <sheetViews>
    <sheetView topLeftCell="A10" zoomScale="60" zoomScaleNormal="60" workbookViewId="0">
      <selection activeCell="C27" sqref="C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2.5546875" style="1" bestFit="1" customWidth="1"/>
    <col min="26" max="26" width="11" style="1" customWidth="1"/>
    <col min="27" max="27" width="14.88671875" style="1" customWidth="1"/>
    <col min="28" max="16384" width="8.88671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 ht="21.6">
      <c r="A6" s="159"/>
      <c r="B6" s="159"/>
      <c r="C6" s="156"/>
      <c r="D6" s="4" t="s">
        <v>186</v>
      </c>
      <c r="E6" s="4" t="s">
        <v>198</v>
      </c>
      <c r="F6" s="156"/>
      <c r="G6" s="4" t="s">
        <v>186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2"/>
      <c r="AA9" s="33"/>
    </row>
    <row r="10" spans="1:28" ht="21.6">
      <c r="A10" s="159"/>
      <c r="B10" s="159"/>
      <c r="C10" s="156"/>
      <c r="D10" s="75" t="s">
        <v>187</v>
      </c>
      <c r="E10" s="75" t="s">
        <v>199</v>
      </c>
      <c r="F10" s="156"/>
      <c r="G10" s="75" t="s">
        <v>187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2"/>
      <c r="AA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sheetPr codeName="Sheet55"/>
  <dimension ref="A1:AB68"/>
  <sheetViews>
    <sheetView topLeftCell="A13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1" style="1" customWidth="1"/>
    <col min="26" max="26" width="12.5546875" style="1" bestFit="1" customWidth="1"/>
    <col min="27" max="27" width="14.88671875" style="1" customWidth="1"/>
    <col min="28" max="16384" width="8.88671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 ht="21.6">
      <c r="A6" s="159"/>
      <c r="B6" s="159"/>
      <c r="C6" s="156"/>
      <c r="D6" s="4" t="s">
        <v>198</v>
      </c>
      <c r="E6" s="4" t="s">
        <v>208</v>
      </c>
      <c r="F6" s="156"/>
      <c r="G6" s="4" t="s">
        <v>198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AA9" s="33"/>
    </row>
    <row r="10" spans="1:28" ht="21.6">
      <c r="A10" s="159"/>
      <c r="B10" s="159"/>
      <c r="C10" s="156"/>
      <c r="D10" s="75" t="s">
        <v>199</v>
      </c>
      <c r="E10" s="75" t="s">
        <v>209</v>
      </c>
      <c r="F10" s="156"/>
      <c r="G10" s="75" t="s">
        <v>199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AA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61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sheetPr codeName="Sheet56"/>
  <dimension ref="A1:AB56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customWidth="1"/>
    <col min="24" max="24" width="13.6640625" style="1" bestFit="1" customWidth="1"/>
    <col min="25" max="25" width="11" style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208</v>
      </c>
      <c r="E6" s="4" t="s">
        <v>222</v>
      </c>
      <c r="F6" s="156"/>
      <c r="G6" s="4" t="s">
        <v>208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8" ht="21.6">
      <c r="A10" s="159"/>
      <c r="B10" s="159"/>
      <c r="C10" s="156"/>
      <c r="D10" s="75" t="s">
        <v>209</v>
      </c>
      <c r="E10" s="75" t="s">
        <v>223</v>
      </c>
      <c r="F10" s="156"/>
      <c r="G10" s="75" t="s">
        <v>209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sheetPr codeName="Sheet57"/>
  <dimension ref="A1:AB78"/>
  <sheetViews>
    <sheetView topLeftCell="A19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4.88671875" style="1" customWidth="1"/>
    <col min="26" max="26" width="12" style="1" bestFit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222</v>
      </c>
      <c r="E6" s="4" t="s">
        <v>232</v>
      </c>
      <c r="F6" s="156"/>
      <c r="G6" s="4" t="s">
        <v>222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Z9" s="32"/>
    </row>
    <row r="10" spans="1:28" ht="21.6">
      <c r="A10" s="159"/>
      <c r="B10" s="159"/>
      <c r="C10" s="156"/>
      <c r="D10" s="75" t="s">
        <v>223</v>
      </c>
      <c r="E10" s="75" t="s">
        <v>233</v>
      </c>
      <c r="F10" s="156"/>
      <c r="G10" s="75" t="s">
        <v>223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Z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048A-0449-4B03-B7DF-4263348CE3C2}">
  <dimension ref="A1:W57"/>
  <sheetViews>
    <sheetView zoomScale="60" zoomScaleNormal="60" workbookViewId="0">
      <selection activeCell="R66" sqref="R66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23" ht="19.8">
      <c r="A1" s="1"/>
      <c r="B1" s="1"/>
      <c r="C1" s="1"/>
      <c r="D1" s="1"/>
      <c r="E1" s="2" t="s">
        <v>952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8">
      <c r="A2" s="1"/>
      <c r="B2" s="1"/>
      <c r="C2" s="1"/>
      <c r="D2" s="1"/>
      <c r="E2" s="2" t="s">
        <v>953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3">
      <c r="A6" s="159"/>
      <c r="B6" s="159"/>
      <c r="C6" s="156"/>
      <c r="D6" s="4" t="s">
        <v>954</v>
      </c>
      <c r="E6" s="4" t="s">
        <v>941</v>
      </c>
      <c r="F6" s="156"/>
      <c r="G6" s="4" t="s">
        <v>954</v>
      </c>
      <c r="H6" s="156"/>
      <c r="I6" s="156"/>
      <c r="J6" s="156"/>
      <c r="K6" s="156"/>
      <c r="L6" s="156"/>
      <c r="M6" s="156"/>
      <c r="N6" s="156"/>
      <c r="O6" s="156"/>
    </row>
    <row r="7" spans="1:23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3" ht="15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3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</row>
    <row r="10" spans="1:23">
      <c r="A10" s="159"/>
      <c r="B10" s="159"/>
      <c r="C10" s="156"/>
      <c r="D10" s="4" t="s">
        <v>955</v>
      </c>
      <c r="E10" s="4" t="s">
        <v>942</v>
      </c>
      <c r="F10" s="156"/>
      <c r="G10" s="4" t="s">
        <v>955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</row>
    <row r="11" spans="1:23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</row>
    <row r="12" spans="1:23" ht="15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</row>
    <row r="13" spans="1:23" s="97" customFormat="1" ht="25.95" customHeight="1">
      <c r="A13" s="86">
        <v>1</v>
      </c>
      <c r="B13" s="86">
        <v>3</v>
      </c>
      <c r="C13" s="87" t="s">
        <v>945</v>
      </c>
      <c r="D13" s="88">
        <v>35175.83</v>
      </c>
      <c r="E13" s="88">
        <v>39685.19</v>
      </c>
      <c r="F13" s="98">
        <f>(D13-E13)/E13</f>
        <v>-0.11362828299423539</v>
      </c>
      <c r="G13" s="88">
        <v>5260</v>
      </c>
      <c r="H13" s="89">
        <v>80</v>
      </c>
      <c r="I13" s="89">
        <f>G13/H13</f>
        <v>65.75</v>
      </c>
      <c r="J13" s="89">
        <v>15</v>
      </c>
      <c r="K13" s="89">
        <v>2</v>
      </c>
      <c r="L13" s="88">
        <v>134078.54999999999</v>
      </c>
      <c r="M13" s="88">
        <v>21126</v>
      </c>
      <c r="N13" s="90">
        <v>44973</v>
      </c>
      <c r="O13" s="91" t="s">
        <v>48</v>
      </c>
    </row>
    <row r="14" spans="1:23" s="97" customFormat="1" ht="25.95" customHeight="1">
      <c r="A14" s="86">
        <v>2</v>
      </c>
      <c r="B14" s="86">
        <v>1</v>
      </c>
      <c r="C14" s="87" t="s">
        <v>943</v>
      </c>
      <c r="D14" s="88">
        <v>24199.57</v>
      </c>
      <c r="E14" s="88">
        <v>67460.160000000003</v>
      </c>
      <c r="F14" s="98">
        <f>(D14-E14)/E14</f>
        <v>-0.64127612504921427</v>
      </c>
      <c r="G14" s="88">
        <v>3195</v>
      </c>
      <c r="H14" s="89">
        <v>89</v>
      </c>
      <c r="I14" s="89">
        <f t="shared" ref="I14:I22" si="0">G14/H14</f>
        <v>35.898876404494381</v>
      </c>
      <c r="J14" s="89">
        <v>19</v>
      </c>
      <c r="K14" s="89">
        <v>2</v>
      </c>
      <c r="L14" s="88">
        <v>112147.3</v>
      </c>
      <c r="M14" s="88">
        <v>14861</v>
      </c>
      <c r="N14" s="90">
        <v>44974</v>
      </c>
      <c r="O14" s="91" t="s">
        <v>944</v>
      </c>
      <c r="V14" s="122"/>
      <c r="W14" s="93"/>
    </row>
    <row r="15" spans="1:23" s="97" customFormat="1" ht="25.95" customHeight="1">
      <c r="A15" s="86">
        <v>3</v>
      </c>
      <c r="B15" s="86">
        <v>4</v>
      </c>
      <c r="C15" s="87" t="s">
        <v>850</v>
      </c>
      <c r="D15" s="88">
        <v>22713.58</v>
      </c>
      <c r="E15" s="88">
        <v>34828.03</v>
      </c>
      <c r="F15" s="98">
        <f>(D15-E15)/E15</f>
        <v>-0.34783621123560526</v>
      </c>
      <c r="G15" s="88">
        <v>2752</v>
      </c>
      <c r="H15" s="89">
        <v>48</v>
      </c>
      <c r="I15" s="89">
        <f t="shared" si="0"/>
        <v>57.333333333333336</v>
      </c>
      <c r="J15" s="89">
        <v>19</v>
      </c>
      <c r="K15" s="89">
        <v>11</v>
      </c>
      <c r="L15" s="88">
        <v>2625356.67</v>
      </c>
      <c r="M15" s="88">
        <v>347359</v>
      </c>
      <c r="N15" s="90">
        <v>44911</v>
      </c>
      <c r="O15" s="91" t="s">
        <v>921</v>
      </c>
      <c r="V15" s="122"/>
      <c r="W15" s="93"/>
    </row>
    <row r="16" spans="1:23" s="97" customFormat="1" ht="25.5" customHeight="1">
      <c r="A16" s="86">
        <v>4</v>
      </c>
      <c r="B16" s="86">
        <v>2</v>
      </c>
      <c r="C16" s="87" t="s">
        <v>924</v>
      </c>
      <c r="D16" s="88">
        <v>22499.17</v>
      </c>
      <c r="E16" s="88">
        <v>44806.17</v>
      </c>
      <c r="F16" s="98">
        <f>(D16-E16)/E16</f>
        <v>-0.49785554087751754</v>
      </c>
      <c r="G16" s="88">
        <v>4239</v>
      </c>
      <c r="H16" s="89">
        <v>87</v>
      </c>
      <c r="I16" s="89">
        <f t="shared" si="0"/>
        <v>48.724137931034484</v>
      </c>
      <c r="J16" s="89">
        <v>13</v>
      </c>
      <c r="K16" s="89">
        <v>4</v>
      </c>
      <c r="L16" s="88">
        <v>229105.29</v>
      </c>
      <c r="M16" s="88">
        <v>45691</v>
      </c>
      <c r="N16" s="90">
        <v>44960</v>
      </c>
      <c r="O16" s="91" t="s">
        <v>45</v>
      </c>
      <c r="V16" s="122"/>
      <c r="W16" s="93"/>
    </row>
    <row r="17" spans="1:23" s="97" customFormat="1" ht="25.95" customHeight="1">
      <c r="A17" s="86">
        <v>5</v>
      </c>
      <c r="B17" s="35" t="s">
        <v>34</v>
      </c>
      <c r="C17" s="28" t="s">
        <v>956</v>
      </c>
      <c r="D17" s="41">
        <v>21466.6</v>
      </c>
      <c r="E17" s="98" t="s">
        <v>36</v>
      </c>
      <c r="F17" s="98" t="s">
        <v>36</v>
      </c>
      <c r="G17" s="41">
        <v>4266</v>
      </c>
      <c r="H17" s="39">
        <v>110</v>
      </c>
      <c r="I17" s="89">
        <f t="shared" si="0"/>
        <v>38.781818181818181</v>
      </c>
      <c r="J17" s="39">
        <v>20</v>
      </c>
      <c r="K17" s="39">
        <v>1</v>
      </c>
      <c r="L17" s="41">
        <v>21466.6</v>
      </c>
      <c r="M17" s="41">
        <v>4266</v>
      </c>
      <c r="N17" s="78">
        <v>44981</v>
      </c>
      <c r="O17" s="91" t="s">
        <v>876</v>
      </c>
      <c r="V17" s="122"/>
      <c r="W17" s="93"/>
    </row>
    <row r="18" spans="1:23" s="97" customFormat="1" ht="25.5" customHeight="1">
      <c r="A18" s="86">
        <v>6</v>
      </c>
      <c r="B18" s="86" t="s">
        <v>34</v>
      </c>
      <c r="C18" s="87" t="s">
        <v>958</v>
      </c>
      <c r="D18" s="88">
        <v>17892.52</v>
      </c>
      <c r="E18" s="98" t="s">
        <v>36</v>
      </c>
      <c r="F18" s="98" t="s">
        <v>36</v>
      </c>
      <c r="G18" s="88">
        <v>2652</v>
      </c>
      <c r="H18" s="89">
        <v>58</v>
      </c>
      <c r="I18" s="89">
        <f t="shared" si="0"/>
        <v>45.724137931034484</v>
      </c>
      <c r="J18" s="89">
        <v>12</v>
      </c>
      <c r="K18" s="89">
        <v>1</v>
      </c>
      <c r="L18" s="88">
        <v>18780.07</v>
      </c>
      <c r="M18" s="88">
        <v>3042</v>
      </c>
      <c r="N18" s="90">
        <v>44981</v>
      </c>
      <c r="O18" s="91" t="s">
        <v>39</v>
      </c>
      <c r="V18" s="122"/>
      <c r="W18" s="93"/>
    </row>
    <row r="19" spans="1:23" s="97" customFormat="1" ht="25.95" customHeight="1">
      <c r="A19" s="86">
        <v>7</v>
      </c>
      <c r="B19" s="35" t="s">
        <v>34</v>
      </c>
      <c r="C19" s="28" t="s">
        <v>962</v>
      </c>
      <c r="D19" s="41">
        <v>16708.54</v>
      </c>
      <c r="E19" s="98" t="s">
        <v>36</v>
      </c>
      <c r="F19" s="98" t="s">
        <v>36</v>
      </c>
      <c r="G19" s="41">
        <v>2180</v>
      </c>
      <c r="H19" s="39">
        <v>62</v>
      </c>
      <c r="I19" s="89">
        <f t="shared" si="0"/>
        <v>35.161290322580648</v>
      </c>
      <c r="J19" s="39">
        <v>14</v>
      </c>
      <c r="K19" s="39">
        <v>1</v>
      </c>
      <c r="L19" s="41">
        <v>16708.54</v>
      </c>
      <c r="M19" s="41">
        <v>2180</v>
      </c>
      <c r="N19" s="78">
        <v>44981</v>
      </c>
      <c r="O19" s="36" t="s">
        <v>825</v>
      </c>
      <c r="V19" s="122"/>
      <c r="W19" s="93"/>
    </row>
    <row r="20" spans="1:23" ht="25.95" customHeight="1">
      <c r="A20" s="86">
        <v>8</v>
      </c>
      <c r="B20" s="86">
        <v>5</v>
      </c>
      <c r="C20" s="87" t="s">
        <v>836</v>
      </c>
      <c r="D20" s="88">
        <v>14395.21</v>
      </c>
      <c r="E20" s="88">
        <v>30277.5</v>
      </c>
      <c r="F20" s="98">
        <f>(D20-E20)/E20</f>
        <v>-0.52455750970192394</v>
      </c>
      <c r="G20" s="88">
        <v>2530</v>
      </c>
      <c r="H20" s="89">
        <v>63</v>
      </c>
      <c r="I20" s="89">
        <f t="shared" si="0"/>
        <v>40.158730158730158</v>
      </c>
      <c r="J20" s="89">
        <v>10</v>
      </c>
      <c r="K20" s="89">
        <v>10</v>
      </c>
      <c r="L20" s="88">
        <v>973941.54</v>
      </c>
      <c r="M20" s="88">
        <v>181347</v>
      </c>
      <c r="N20" s="90" t="s">
        <v>857</v>
      </c>
      <c r="O20" s="91" t="s">
        <v>918</v>
      </c>
      <c r="V20" s="125"/>
      <c r="W20" s="80"/>
    </row>
    <row r="21" spans="1:23" ht="25.95" customHeight="1">
      <c r="A21" s="86">
        <v>9</v>
      </c>
      <c r="B21" s="35">
        <v>6</v>
      </c>
      <c r="C21" s="28" t="s">
        <v>931</v>
      </c>
      <c r="D21" s="41">
        <v>12835.97</v>
      </c>
      <c r="E21" s="41">
        <v>24651.200000000001</v>
      </c>
      <c r="F21" s="45">
        <f>(D21-E21)/E21</f>
        <v>-0.4792963425715584</v>
      </c>
      <c r="G21" s="41">
        <v>1875</v>
      </c>
      <c r="H21" s="39">
        <v>50</v>
      </c>
      <c r="I21" s="89">
        <f t="shared" si="0"/>
        <v>37.5</v>
      </c>
      <c r="J21" s="39">
        <v>16</v>
      </c>
      <c r="K21" s="39">
        <v>3</v>
      </c>
      <c r="L21" s="41">
        <v>100396.3</v>
      </c>
      <c r="M21" s="41">
        <v>14886</v>
      </c>
      <c r="N21" s="78">
        <v>44967</v>
      </c>
      <c r="O21" s="36" t="s">
        <v>539</v>
      </c>
      <c r="V21" s="125"/>
      <c r="W21" s="80"/>
    </row>
    <row r="22" spans="1:23" ht="25.95" customHeight="1">
      <c r="A22" s="86">
        <v>10</v>
      </c>
      <c r="B22" s="86">
        <v>7</v>
      </c>
      <c r="C22" s="87" t="s">
        <v>916</v>
      </c>
      <c r="D22" s="88">
        <v>12802.59</v>
      </c>
      <c r="E22" s="88">
        <v>23956</v>
      </c>
      <c r="F22" s="98">
        <f>(D22-E22)/E22</f>
        <v>-0.46557897812656535</v>
      </c>
      <c r="G22" s="88">
        <v>1767</v>
      </c>
      <c r="H22" s="88">
        <v>35</v>
      </c>
      <c r="I22" s="89">
        <f t="shared" si="0"/>
        <v>50.485714285714288</v>
      </c>
      <c r="J22" s="88">
        <v>7</v>
      </c>
      <c r="K22" s="89">
        <v>5</v>
      </c>
      <c r="L22" s="88">
        <v>233272.90000000002</v>
      </c>
      <c r="M22" s="88">
        <v>41551</v>
      </c>
      <c r="N22" s="90">
        <v>44960</v>
      </c>
      <c r="O22" s="91" t="s">
        <v>62</v>
      </c>
      <c r="V22" s="125"/>
      <c r="W22" s="80"/>
    </row>
    <row r="23" spans="1:23" ht="25.35" customHeight="1">
      <c r="A23" s="107"/>
      <c r="B23" s="107"/>
      <c r="C23" s="117" t="s">
        <v>53</v>
      </c>
      <c r="D23" s="108">
        <f>SUM(D13:D22)</f>
        <v>200689.58</v>
      </c>
      <c r="E23" s="108">
        <v>300494.52999999997</v>
      </c>
      <c r="F23" s="109">
        <f>(D23-E23)/E23</f>
        <v>-0.33213566316831122</v>
      </c>
      <c r="G23" s="108">
        <f>SUM(G13:G22)</f>
        <v>30716</v>
      </c>
      <c r="H23" s="110"/>
      <c r="I23" s="110"/>
      <c r="J23" s="110"/>
      <c r="K23" s="110"/>
      <c r="L23" s="108"/>
      <c r="M23" s="108"/>
      <c r="N23" s="111"/>
      <c r="O23" s="112"/>
    </row>
    <row r="24" spans="1:23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3" s="97" customFormat="1" ht="25.95" customHeight="1">
      <c r="A25" s="86">
        <v>11</v>
      </c>
      <c r="B25" s="86" t="s">
        <v>34</v>
      </c>
      <c r="C25" s="87" t="s">
        <v>961</v>
      </c>
      <c r="D25" s="88">
        <v>12179.07</v>
      </c>
      <c r="E25" s="98" t="s">
        <v>36</v>
      </c>
      <c r="F25" s="98" t="s">
        <v>36</v>
      </c>
      <c r="G25" s="88">
        <v>1855</v>
      </c>
      <c r="H25" s="89">
        <v>41</v>
      </c>
      <c r="I25" s="89">
        <f>G25/H25</f>
        <v>45.243902439024389</v>
      </c>
      <c r="J25" s="89">
        <v>14</v>
      </c>
      <c r="K25" s="89">
        <v>1</v>
      </c>
      <c r="L25" s="88">
        <v>12179.07</v>
      </c>
      <c r="M25" s="88">
        <v>1855</v>
      </c>
      <c r="N25" s="90">
        <v>44981</v>
      </c>
      <c r="O25" s="91" t="s">
        <v>944</v>
      </c>
      <c r="V25" s="122"/>
      <c r="W25" s="93"/>
    </row>
    <row r="26" spans="1:23" s="97" customFormat="1" ht="25.95" customHeight="1">
      <c r="A26" s="86">
        <v>12</v>
      </c>
      <c r="B26" s="86" t="s">
        <v>34</v>
      </c>
      <c r="C26" s="87" t="s">
        <v>957</v>
      </c>
      <c r="D26" s="88">
        <v>8668</v>
      </c>
      <c r="E26" s="98" t="s">
        <v>36</v>
      </c>
      <c r="F26" s="98" t="s">
        <v>36</v>
      </c>
      <c r="G26" s="88">
        <v>1234</v>
      </c>
      <c r="H26" s="89" t="s">
        <v>36</v>
      </c>
      <c r="I26" s="89" t="s">
        <v>36</v>
      </c>
      <c r="J26" s="89">
        <v>11</v>
      </c>
      <c r="K26" s="89">
        <v>1</v>
      </c>
      <c r="L26" s="88">
        <v>8668</v>
      </c>
      <c r="M26" s="88">
        <v>1234</v>
      </c>
      <c r="N26" s="90">
        <v>44981</v>
      </c>
      <c r="O26" s="91" t="s">
        <v>65</v>
      </c>
      <c r="V26" s="122"/>
      <c r="W26" s="93"/>
    </row>
    <row r="27" spans="1:23" s="97" customFormat="1" ht="25.5" customHeight="1">
      <c r="A27" s="86">
        <v>13</v>
      </c>
      <c r="B27" s="86">
        <v>9</v>
      </c>
      <c r="C27" s="87" t="s">
        <v>863</v>
      </c>
      <c r="D27" s="88">
        <v>7549.55</v>
      </c>
      <c r="E27" s="88">
        <v>11546.36</v>
      </c>
      <c r="F27" s="98">
        <f t="shared" ref="F27:F35" si="1">(D27-E27)/E27</f>
        <v>-0.3461532465642852</v>
      </c>
      <c r="G27" s="88">
        <v>1019</v>
      </c>
      <c r="H27" s="89">
        <v>20</v>
      </c>
      <c r="I27" s="89">
        <f>G27/H27</f>
        <v>50.95</v>
      </c>
      <c r="J27" s="89">
        <v>4</v>
      </c>
      <c r="K27" s="89">
        <v>9</v>
      </c>
      <c r="L27" s="88">
        <v>884894.17999999993</v>
      </c>
      <c r="M27" s="88">
        <v>133440</v>
      </c>
      <c r="N27" s="90">
        <v>44925</v>
      </c>
      <c r="O27" s="91" t="s">
        <v>314</v>
      </c>
      <c r="V27" s="122"/>
      <c r="W27" s="93"/>
    </row>
    <row r="28" spans="1:23" s="97" customFormat="1" ht="25.95" customHeight="1">
      <c r="A28" s="86">
        <v>14</v>
      </c>
      <c r="B28" s="86">
        <v>8</v>
      </c>
      <c r="C28" s="87" t="s">
        <v>932</v>
      </c>
      <c r="D28" s="88">
        <v>5940.58</v>
      </c>
      <c r="E28" s="88">
        <v>13762.91</v>
      </c>
      <c r="F28" s="98">
        <f t="shared" si="1"/>
        <v>-0.5683630860043406</v>
      </c>
      <c r="G28" s="88">
        <v>822</v>
      </c>
      <c r="H28" s="89">
        <v>16</v>
      </c>
      <c r="I28" s="89">
        <f t="shared" ref="I28:I31" si="2">G28/H28</f>
        <v>51.375</v>
      </c>
      <c r="J28" s="89">
        <v>7</v>
      </c>
      <c r="K28" s="89">
        <v>3</v>
      </c>
      <c r="L28" s="88">
        <v>136919.45000000001</v>
      </c>
      <c r="M28" s="88">
        <v>17766</v>
      </c>
      <c r="N28" s="90">
        <v>44967</v>
      </c>
      <c r="O28" s="91" t="s">
        <v>45</v>
      </c>
      <c r="V28" s="122"/>
      <c r="W28" s="93"/>
    </row>
    <row r="29" spans="1:23" s="97" customFormat="1" ht="25.95" customHeight="1">
      <c r="A29" s="86">
        <v>15</v>
      </c>
      <c r="B29" s="118">
        <v>12</v>
      </c>
      <c r="C29" s="87" t="s">
        <v>908</v>
      </c>
      <c r="D29" s="88">
        <v>5279.7</v>
      </c>
      <c r="E29" s="88">
        <v>6554.82</v>
      </c>
      <c r="F29" s="98">
        <f t="shared" si="1"/>
        <v>-0.19453165761988886</v>
      </c>
      <c r="G29" s="88">
        <v>712</v>
      </c>
      <c r="H29" s="89">
        <v>15</v>
      </c>
      <c r="I29" s="89">
        <f t="shared" si="2"/>
        <v>47.466666666666669</v>
      </c>
      <c r="J29" s="89">
        <v>3</v>
      </c>
      <c r="K29" s="89">
        <v>5</v>
      </c>
      <c r="L29" s="88">
        <v>92573.13</v>
      </c>
      <c r="M29" s="88">
        <v>13771</v>
      </c>
      <c r="N29" s="90">
        <v>44953</v>
      </c>
      <c r="O29" s="91" t="s">
        <v>48</v>
      </c>
      <c r="V29" s="122"/>
      <c r="W29" s="93"/>
    </row>
    <row r="30" spans="1:23" s="97" customFormat="1" ht="25.5" customHeight="1">
      <c r="A30" s="86">
        <v>16</v>
      </c>
      <c r="B30" s="86">
        <v>10</v>
      </c>
      <c r="C30" s="87" t="s">
        <v>934</v>
      </c>
      <c r="D30" s="88">
        <v>2330.48</v>
      </c>
      <c r="E30" s="88">
        <v>9521.01</v>
      </c>
      <c r="F30" s="98">
        <f t="shared" si="1"/>
        <v>-0.75522764916747287</v>
      </c>
      <c r="G30" s="88">
        <v>330</v>
      </c>
      <c r="H30" s="89">
        <v>9</v>
      </c>
      <c r="I30" s="89">
        <f t="shared" si="2"/>
        <v>36.666666666666664</v>
      </c>
      <c r="J30" s="89">
        <v>5</v>
      </c>
      <c r="K30" s="89">
        <v>3</v>
      </c>
      <c r="L30" s="88">
        <v>42797.34</v>
      </c>
      <c r="M30" s="88">
        <v>6291</v>
      </c>
      <c r="N30" s="90">
        <v>44967</v>
      </c>
      <c r="O30" s="91" t="s">
        <v>48</v>
      </c>
      <c r="V30" s="122"/>
      <c r="W30" s="93"/>
    </row>
    <row r="31" spans="1:23" s="97" customFormat="1" ht="25.95" customHeight="1">
      <c r="A31" s="86">
        <v>17</v>
      </c>
      <c r="B31" s="86">
        <v>16</v>
      </c>
      <c r="C31" s="87" t="s">
        <v>865</v>
      </c>
      <c r="D31" s="89">
        <v>2096.91</v>
      </c>
      <c r="E31" s="89">
        <v>3073.81</v>
      </c>
      <c r="F31" s="98">
        <f t="shared" si="1"/>
        <v>-0.31781404836343174</v>
      </c>
      <c r="G31" s="88">
        <v>445</v>
      </c>
      <c r="H31" s="89">
        <v>13</v>
      </c>
      <c r="I31" s="89">
        <f t="shared" si="2"/>
        <v>34.230769230769234</v>
      </c>
      <c r="J31" s="89">
        <v>6</v>
      </c>
      <c r="K31" s="89">
        <v>9</v>
      </c>
      <c r="L31" s="88">
        <v>160387.04000000004</v>
      </c>
      <c r="M31" s="88">
        <v>32571</v>
      </c>
      <c r="N31" s="90">
        <v>44925</v>
      </c>
      <c r="O31" s="91" t="s">
        <v>876</v>
      </c>
      <c r="V31" s="122"/>
      <c r="W31" s="93"/>
    </row>
    <row r="32" spans="1:23" s="97" customFormat="1" ht="25.95" customHeight="1">
      <c r="A32" s="86">
        <v>18</v>
      </c>
      <c r="B32" s="86">
        <v>15</v>
      </c>
      <c r="C32" s="87" t="s">
        <v>880</v>
      </c>
      <c r="D32" s="88">
        <v>2088</v>
      </c>
      <c r="E32" s="88">
        <v>3312</v>
      </c>
      <c r="F32" s="98">
        <f t="shared" si="1"/>
        <v>-0.36956521739130432</v>
      </c>
      <c r="G32" s="88">
        <v>410</v>
      </c>
      <c r="H32" s="89" t="s">
        <v>36</v>
      </c>
      <c r="I32" s="89" t="s">
        <v>36</v>
      </c>
      <c r="J32" s="89">
        <v>5</v>
      </c>
      <c r="K32" s="89">
        <v>7</v>
      </c>
      <c r="L32" s="88">
        <v>67436</v>
      </c>
      <c r="M32" s="88">
        <v>13891</v>
      </c>
      <c r="N32" s="90">
        <v>44939</v>
      </c>
      <c r="O32" s="91" t="s">
        <v>65</v>
      </c>
      <c r="V32" s="122"/>
      <c r="W32" s="93"/>
    </row>
    <row r="33" spans="1:23" s="97" customFormat="1" ht="25.95" customHeight="1">
      <c r="A33" s="86">
        <v>19</v>
      </c>
      <c r="B33" s="86">
        <v>16</v>
      </c>
      <c r="C33" s="87" t="s">
        <v>947</v>
      </c>
      <c r="D33" s="88">
        <v>1644</v>
      </c>
      <c r="E33" s="88">
        <v>2405.1</v>
      </c>
      <c r="F33" s="98">
        <f t="shared" si="1"/>
        <v>-0.31645253835599346</v>
      </c>
      <c r="G33" s="88">
        <v>259</v>
      </c>
      <c r="H33" s="89">
        <v>5</v>
      </c>
      <c r="I33" s="89">
        <f>G33/H33</f>
        <v>51.8</v>
      </c>
      <c r="J33" s="89">
        <v>3</v>
      </c>
      <c r="K33" s="89">
        <v>6</v>
      </c>
      <c r="L33" s="88">
        <v>28005.9</v>
      </c>
      <c r="M33" s="88">
        <v>4436</v>
      </c>
      <c r="N33" s="90">
        <v>44960</v>
      </c>
      <c r="O33" s="91" t="s">
        <v>41</v>
      </c>
      <c r="V33" s="122"/>
      <c r="W33" s="93"/>
    </row>
    <row r="34" spans="1:23" s="97" customFormat="1" ht="25.95" customHeight="1">
      <c r="A34" s="86">
        <v>20</v>
      </c>
      <c r="B34" s="86">
        <v>14</v>
      </c>
      <c r="C34" s="87" t="s">
        <v>900</v>
      </c>
      <c r="D34" s="88">
        <v>1325.84</v>
      </c>
      <c r="E34" s="88">
        <v>3483.64</v>
      </c>
      <c r="F34" s="98">
        <f t="shared" si="1"/>
        <v>-0.61940958307976723</v>
      </c>
      <c r="G34" s="88">
        <v>173</v>
      </c>
      <c r="H34" s="89">
        <v>4</v>
      </c>
      <c r="I34" s="89">
        <f>G34/H34</f>
        <v>43.25</v>
      </c>
      <c r="J34" s="89">
        <v>2</v>
      </c>
      <c r="K34" s="89">
        <v>6</v>
      </c>
      <c r="L34" s="88">
        <v>94979.9</v>
      </c>
      <c r="M34" s="88">
        <v>14194</v>
      </c>
      <c r="N34" s="90">
        <v>44946</v>
      </c>
      <c r="O34" s="91" t="s">
        <v>920</v>
      </c>
      <c r="V34" s="122"/>
      <c r="W34" s="93"/>
    </row>
    <row r="35" spans="1:23" ht="25.35" customHeight="1">
      <c r="A35" s="107"/>
      <c r="B35" s="107"/>
      <c r="C35" s="117" t="s">
        <v>69</v>
      </c>
      <c r="D35" s="108">
        <f>SUM(D23:D34)</f>
        <v>249791.71</v>
      </c>
      <c r="E35" s="108">
        <v>330732.33999999997</v>
      </c>
      <c r="F35" s="109">
        <f t="shared" si="1"/>
        <v>-0.24473152519647756</v>
      </c>
      <c r="G35" s="108">
        <f>SUM(G23:G34)</f>
        <v>37975</v>
      </c>
      <c r="H35" s="110"/>
      <c r="I35" s="110"/>
      <c r="J35" s="110"/>
      <c r="K35" s="110"/>
      <c r="L35" s="108"/>
      <c r="M35" s="108"/>
      <c r="N35" s="111"/>
      <c r="O35" s="112"/>
    </row>
    <row r="36" spans="1:23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3" s="97" customFormat="1" ht="25.95" customHeight="1">
      <c r="A37" s="86">
        <v>21</v>
      </c>
      <c r="B37" s="86">
        <v>18</v>
      </c>
      <c r="C37" s="87" t="s">
        <v>875</v>
      </c>
      <c r="D37" s="88">
        <v>966.1</v>
      </c>
      <c r="E37" s="88">
        <v>1288.0999999999999</v>
      </c>
      <c r="F37" s="98">
        <f>(D37-E37)/E37</f>
        <v>-0.24998059156897751</v>
      </c>
      <c r="G37" s="88">
        <v>175</v>
      </c>
      <c r="H37" s="89">
        <v>4</v>
      </c>
      <c r="I37" s="89">
        <f>G37/H37</f>
        <v>43.75</v>
      </c>
      <c r="J37" s="89">
        <v>4</v>
      </c>
      <c r="K37" s="89">
        <v>8</v>
      </c>
      <c r="L37" s="88">
        <v>42420.089999999989</v>
      </c>
      <c r="M37" s="88">
        <v>6896</v>
      </c>
      <c r="N37" s="90" t="s">
        <v>874</v>
      </c>
      <c r="O37" s="91" t="s">
        <v>876</v>
      </c>
      <c r="V37" s="122"/>
      <c r="W37" s="93"/>
    </row>
    <row r="38" spans="1:23" s="97" customFormat="1" ht="25.95" customHeight="1">
      <c r="A38" s="86">
        <v>22</v>
      </c>
      <c r="B38" s="35">
        <v>23</v>
      </c>
      <c r="C38" s="28" t="s">
        <v>887</v>
      </c>
      <c r="D38" s="41">
        <v>891.5</v>
      </c>
      <c r="E38" s="41">
        <v>785.7</v>
      </c>
      <c r="F38" s="45">
        <f>(D38-E38)/E38</f>
        <v>0.13465699376352291</v>
      </c>
      <c r="G38" s="41">
        <v>153</v>
      </c>
      <c r="H38" s="39">
        <v>4</v>
      </c>
      <c r="I38" s="89">
        <f t="shared" ref="I38:I49" si="3">G38/H38</f>
        <v>38.25</v>
      </c>
      <c r="J38" s="39">
        <v>3</v>
      </c>
      <c r="K38" s="39">
        <v>7</v>
      </c>
      <c r="L38" s="41">
        <v>19667.990000000002</v>
      </c>
      <c r="M38" s="41">
        <v>3161</v>
      </c>
      <c r="N38" s="78" t="s">
        <v>883</v>
      </c>
      <c r="O38" s="36" t="s">
        <v>81</v>
      </c>
      <c r="V38" s="122"/>
      <c r="W38" s="93"/>
    </row>
    <row r="39" spans="1:23" s="97" customFormat="1" ht="25.95" customHeight="1">
      <c r="A39" s="86">
        <v>23</v>
      </c>
      <c r="B39" s="121" t="s">
        <v>36</v>
      </c>
      <c r="C39" s="87" t="s">
        <v>959</v>
      </c>
      <c r="D39" s="88">
        <v>702.5</v>
      </c>
      <c r="E39" s="98" t="s">
        <v>36</v>
      </c>
      <c r="F39" s="98" t="s">
        <v>36</v>
      </c>
      <c r="G39" s="88">
        <v>137</v>
      </c>
      <c r="H39" s="89">
        <v>1</v>
      </c>
      <c r="I39" s="89">
        <f t="shared" si="3"/>
        <v>137</v>
      </c>
      <c r="J39" s="89">
        <v>1</v>
      </c>
      <c r="K39" s="98" t="s">
        <v>36</v>
      </c>
      <c r="L39" s="88">
        <v>48181.36</v>
      </c>
      <c r="M39" s="88">
        <v>9388</v>
      </c>
      <c r="N39" s="90">
        <v>41950</v>
      </c>
      <c r="O39" s="91" t="s">
        <v>45</v>
      </c>
      <c r="V39" s="122"/>
      <c r="W39" s="93"/>
    </row>
    <row r="40" spans="1:23" s="97" customFormat="1" ht="25.95" customHeight="1">
      <c r="A40" s="86">
        <v>24</v>
      </c>
      <c r="B40" s="86">
        <v>21</v>
      </c>
      <c r="C40" s="87" t="s">
        <v>907</v>
      </c>
      <c r="D40" s="88">
        <v>539.4</v>
      </c>
      <c r="E40" s="88">
        <v>884.9</v>
      </c>
      <c r="F40" s="98">
        <f>(D40-E40)/E40</f>
        <v>-0.39043959769465475</v>
      </c>
      <c r="G40" s="88">
        <v>86</v>
      </c>
      <c r="H40" s="89">
        <v>2</v>
      </c>
      <c r="I40" s="89">
        <f t="shared" si="3"/>
        <v>43</v>
      </c>
      <c r="J40" s="89">
        <v>2</v>
      </c>
      <c r="K40" s="89">
        <v>5</v>
      </c>
      <c r="L40" s="88">
        <v>27904.68</v>
      </c>
      <c r="M40" s="88">
        <v>4744</v>
      </c>
      <c r="N40" s="90">
        <v>44953</v>
      </c>
      <c r="O40" s="91" t="s">
        <v>48</v>
      </c>
      <c r="V40" s="122"/>
      <c r="W40" s="93"/>
    </row>
    <row r="41" spans="1:23" s="97" customFormat="1" ht="25.95" customHeight="1">
      <c r="A41" s="86">
        <v>25</v>
      </c>
      <c r="B41" s="86">
        <v>28</v>
      </c>
      <c r="C41" s="87" t="s">
        <v>873</v>
      </c>
      <c r="D41" s="88">
        <v>524</v>
      </c>
      <c r="E41" s="88">
        <v>363.73</v>
      </c>
      <c r="F41" s="98">
        <f>(D41-E41)/E41</f>
        <v>0.44062903802270909</v>
      </c>
      <c r="G41" s="88">
        <v>102</v>
      </c>
      <c r="H41" s="89">
        <v>1</v>
      </c>
      <c r="I41" s="89">
        <f t="shared" si="3"/>
        <v>102</v>
      </c>
      <c r="J41" s="89">
        <v>1</v>
      </c>
      <c r="K41" s="89">
        <v>8</v>
      </c>
      <c r="L41" s="88">
        <v>79596.28</v>
      </c>
      <c r="M41" s="88">
        <v>12469</v>
      </c>
      <c r="N41" s="90" t="s">
        <v>874</v>
      </c>
      <c r="O41" s="91" t="s">
        <v>39</v>
      </c>
      <c r="V41" s="122"/>
      <c r="W41" s="93"/>
    </row>
    <row r="42" spans="1:23" s="97" customFormat="1" ht="25.95" customHeight="1">
      <c r="A42" s="86">
        <v>26</v>
      </c>
      <c r="B42" s="45" t="s">
        <v>36</v>
      </c>
      <c r="C42" s="87" t="s">
        <v>888</v>
      </c>
      <c r="D42" s="88">
        <v>455</v>
      </c>
      <c r="E42" s="45" t="s">
        <v>36</v>
      </c>
      <c r="F42" s="45" t="s">
        <v>36</v>
      </c>
      <c r="G42" s="88">
        <v>91</v>
      </c>
      <c r="H42" s="89">
        <v>1</v>
      </c>
      <c r="I42" s="89">
        <v>2</v>
      </c>
      <c r="J42" s="89">
        <v>1</v>
      </c>
      <c r="K42" s="89">
        <v>7</v>
      </c>
      <c r="L42" s="88">
        <v>4985.1000000000004</v>
      </c>
      <c r="M42" s="88">
        <v>961</v>
      </c>
      <c r="N42" s="90" t="s">
        <v>883</v>
      </c>
      <c r="O42" s="91" t="s">
        <v>267</v>
      </c>
      <c r="V42" s="122"/>
      <c r="W42" s="93"/>
    </row>
    <row r="43" spans="1:23" ht="25.95" customHeight="1">
      <c r="A43" s="86">
        <v>27</v>
      </c>
      <c r="B43" s="35">
        <v>22</v>
      </c>
      <c r="C43" s="28" t="s">
        <v>929</v>
      </c>
      <c r="D43" s="41">
        <v>448.99</v>
      </c>
      <c r="E43" s="41">
        <v>844.5</v>
      </c>
      <c r="F43" s="45">
        <f>(D43-E43)/E43</f>
        <v>-0.46833629366489044</v>
      </c>
      <c r="G43" s="41">
        <v>133</v>
      </c>
      <c r="H43" s="39">
        <v>4</v>
      </c>
      <c r="I43" s="89">
        <f t="shared" si="3"/>
        <v>33.25</v>
      </c>
      <c r="J43" s="39">
        <v>2</v>
      </c>
      <c r="K43" s="39">
        <v>3</v>
      </c>
      <c r="L43" s="41">
        <v>4940.6000000000004</v>
      </c>
      <c r="M43" s="41">
        <v>1210</v>
      </c>
      <c r="N43" s="78">
        <v>44602</v>
      </c>
      <c r="O43" s="36" t="s">
        <v>81</v>
      </c>
      <c r="V43" s="125"/>
      <c r="W43" s="80"/>
    </row>
    <row r="44" spans="1:23" s="97" customFormat="1" ht="25.95" customHeight="1">
      <c r="A44" s="86">
        <v>28</v>
      </c>
      <c r="B44" s="118">
        <v>20</v>
      </c>
      <c r="C44" s="87" t="s">
        <v>905</v>
      </c>
      <c r="D44" s="88">
        <v>440.7</v>
      </c>
      <c r="E44" s="88">
        <v>1139.82</v>
      </c>
      <c r="F44" s="98">
        <f>(D44-E44)/E44</f>
        <v>-0.61336000421119119</v>
      </c>
      <c r="G44" s="88">
        <v>74</v>
      </c>
      <c r="H44" s="89">
        <v>6</v>
      </c>
      <c r="I44" s="89">
        <f t="shared" si="3"/>
        <v>12.333333333333334</v>
      </c>
      <c r="J44" s="89">
        <v>3</v>
      </c>
      <c r="K44" s="89">
        <v>5</v>
      </c>
      <c r="L44" s="88">
        <v>24460.100000000002</v>
      </c>
      <c r="M44" s="88">
        <v>4095</v>
      </c>
      <c r="N44" s="90">
        <v>44953</v>
      </c>
      <c r="O44" s="91" t="s">
        <v>906</v>
      </c>
      <c r="V44" s="122"/>
      <c r="W44" s="93"/>
    </row>
    <row r="45" spans="1:23" ht="25.95" customHeight="1">
      <c r="A45" s="86">
        <v>29</v>
      </c>
      <c r="B45" s="71" t="s">
        <v>36</v>
      </c>
      <c r="C45" s="87" t="s">
        <v>960</v>
      </c>
      <c r="D45" s="88">
        <v>395</v>
      </c>
      <c r="E45" s="45" t="s">
        <v>36</v>
      </c>
      <c r="F45" s="45" t="s">
        <v>36</v>
      </c>
      <c r="G45" s="88">
        <v>78</v>
      </c>
      <c r="H45" s="89">
        <v>1</v>
      </c>
      <c r="I45" s="89">
        <f t="shared" si="3"/>
        <v>78</v>
      </c>
      <c r="J45" s="89">
        <v>1</v>
      </c>
      <c r="K45" s="45" t="s">
        <v>36</v>
      </c>
      <c r="L45" s="88">
        <v>15395.43</v>
      </c>
      <c r="M45" s="88">
        <v>2873</v>
      </c>
      <c r="N45" s="90">
        <v>40382</v>
      </c>
      <c r="O45" s="91" t="s">
        <v>45</v>
      </c>
      <c r="V45" s="125"/>
      <c r="W45" s="80"/>
    </row>
    <row r="46" spans="1:23" s="97" customFormat="1" ht="25.5" customHeight="1">
      <c r="A46" s="86">
        <v>30</v>
      </c>
      <c r="B46" s="86">
        <v>19</v>
      </c>
      <c r="C46" s="87" t="s">
        <v>949</v>
      </c>
      <c r="D46" s="88">
        <v>355</v>
      </c>
      <c r="E46" s="88">
        <v>1212.5</v>
      </c>
      <c r="F46" s="98">
        <f>(D46-E46)/E46</f>
        <v>-0.70721649484536087</v>
      </c>
      <c r="G46" s="88">
        <v>71</v>
      </c>
      <c r="H46" s="89">
        <v>1</v>
      </c>
      <c r="I46" s="89">
        <f t="shared" si="3"/>
        <v>71</v>
      </c>
      <c r="J46" s="89">
        <v>1</v>
      </c>
      <c r="K46" s="89">
        <v>2</v>
      </c>
      <c r="L46" s="88">
        <v>1852.8</v>
      </c>
      <c r="M46" s="88">
        <v>239</v>
      </c>
      <c r="N46" s="90">
        <v>44974</v>
      </c>
      <c r="O46" s="91" t="s">
        <v>482</v>
      </c>
      <c r="V46" s="122"/>
      <c r="W46" s="93"/>
    </row>
    <row r="47" spans="1:23" ht="25.35" customHeight="1">
      <c r="A47" s="107"/>
      <c r="B47" s="107"/>
      <c r="C47" s="117" t="s">
        <v>101</v>
      </c>
      <c r="D47" s="108">
        <f>SUM(D35:D46)</f>
        <v>255509.9</v>
      </c>
      <c r="E47" s="108">
        <v>336304.87999999995</v>
      </c>
      <c r="F47" s="109">
        <f>(D47-E47)/E47</f>
        <v>-0.24024325784389441</v>
      </c>
      <c r="G47" s="108">
        <f>SUM(G35:G46)</f>
        <v>39075</v>
      </c>
      <c r="H47" s="110"/>
      <c r="I47" s="110"/>
      <c r="J47" s="110"/>
      <c r="K47" s="110"/>
      <c r="L47" s="108"/>
      <c r="M47" s="108"/>
      <c r="N47" s="111"/>
      <c r="O47" s="112"/>
    </row>
    <row r="48" spans="1:23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3" s="97" customFormat="1" ht="25.95" customHeight="1">
      <c r="A49" s="86">
        <v>31</v>
      </c>
      <c r="B49" s="86">
        <v>31</v>
      </c>
      <c r="C49" s="87" t="s">
        <v>753</v>
      </c>
      <c r="D49" s="88">
        <v>268.5</v>
      </c>
      <c r="E49" s="88">
        <v>220.5</v>
      </c>
      <c r="F49" s="98">
        <f>(D49-E49)/E49</f>
        <v>0.21768707482993196</v>
      </c>
      <c r="G49" s="88">
        <v>39</v>
      </c>
      <c r="H49" s="89">
        <v>4</v>
      </c>
      <c r="I49" s="89">
        <f t="shared" si="3"/>
        <v>9.75</v>
      </c>
      <c r="J49" s="89">
        <v>1</v>
      </c>
      <c r="K49" s="89">
        <v>20</v>
      </c>
      <c r="L49" s="88">
        <v>1004645.8900000001</v>
      </c>
      <c r="M49" s="88">
        <v>144203</v>
      </c>
      <c r="N49" s="90">
        <v>44848</v>
      </c>
      <c r="O49" s="91" t="s">
        <v>754</v>
      </c>
      <c r="V49" s="122"/>
      <c r="W49" s="93"/>
    </row>
    <row r="50" spans="1:23" ht="25.95" customHeight="1">
      <c r="A50" s="86">
        <v>32</v>
      </c>
      <c r="B50" s="86">
        <v>27</v>
      </c>
      <c r="C50" s="87" t="s">
        <v>897</v>
      </c>
      <c r="D50" s="88">
        <v>244.2</v>
      </c>
      <c r="E50" s="88">
        <v>475.4</v>
      </c>
      <c r="F50" s="98">
        <f>(D50-E50)/E50</f>
        <v>-0.48632730332351704</v>
      </c>
      <c r="G50" s="88">
        <v>32</v>
      </c>
      <c r="H50" s="89">
        <v>2</v>
      </c>
      <c r="I50" s="89">
        <f>G50/H50</f>
        <v>16</v>
      </c>
      <c r="J50" s="89">
        <v>1</v>
      </c>
      <c r="K50" s="89">
        <v>6</v>
      </c>
      <c r="L50" s="88">
        <v>60949.959999999992</v>
      </c>
      <c r="M50" s="88">
        <v>9362</v>
      </c>
      <c r="N50" s="90">
        <v>44946</v>
      </c>
      <c r="O50" s="91" t="s">
        <v>898</v>
      </c>
      <c r="V50" s="122"/>
      <c r="W50" s="80"/>
    </row>
    <row r="51" spans="1:23" s="97" customFormat="1" ht="25.95" customHeight="1">
      <c r="A51" s="86">
        <v>33</v>
      </c>
      <c r="B51" s="86">
        <v>25</v>
      </c>
      <c r="C51" s="87" t="s">
        <v>815</v>
      </c>
      <c r="D51" s="88">
        <v>241.57</v>
      </c>
      <c r="E51" s="88">
        <v>530.61</v>
      </c>
      <c r="F51" s="98">
        <f>(D51-E51)/E51</f>
        <v>-0.54473153540264985</v>
      </c>
      <c r="G51" s="88">
        <v>52</v>
      </c>
      <c r="H51" s="89">
        <v>3</v>
      </c>
      <c r="I51" s="89">
        <f t="shared" ref="I51:I56" si="4">G51/H51</f>
        <v>17.333333333333332</v>
      </c>
      <c r="J51" s="89">
        <v>1</v>
      </c>
      <c r="K51" s="89">
        <v>14</v>
      </c>
      <c r="L51" s="88">
        <v>139502.41</v>
      </c>
      <c r="M51" s="88">
        <v>27188</v>
      </c>
      <c r="N51" s="90">
        <v>44890</v>
      </c>
      <c r="O51" s="91" t="s">
        <v>921</v>
      </c>
      <c r="V51" s="122"/>
      <c r="W51" s="93"/>
    </row>
    <row r="52" spans="1:23" s="97" customFormat="1" ht="25.95" customHeight="1">
      <c r="A52" s="86">
        <v>34</v>
      </c>
      <c r="B52" s="121" t="s">
        <v>36</v>
      </c>
      <c r="C52" s="87" t="s">
        <v>845</v>
      </c>
      <c r="D52" s="88">
        <v>219.5</v>
      </c>
      <c r="E52" s="98" t="s">
        <v>36</v>
      </c>
      <c r="F52" s="98" t="s">
        <v>36</v>
      </c>
      <c r="G52" s="88">
        <v>41</v>
      </c>
      <c r="H52" s="89">
        <v>1</v>
      </c>
      <c r="I52" s="89">
        <f t="shared" si="4"/>
        <v>41</v>
      </c>
      <c r="J52" s="89">
        <v>1</v>
      </c>
      <c r="K52" s="89">
        <v>13</v>
      </c>
      <c r="L52" s="88">
        <v>12660.2</v>
      </c>
      <c r="M52" s="88">
        <v>2318</v>
      </c>
      <c r="N52" s="90">
        <v>44896</v>
      </c>
      <c r="O52" s="91" t="s">
        <v>482</v>
      </c>
      <c r="V52" s="122"/>
      <c r="W52" s="93"/>
    </row>
    <row r="53" spans="1:23" s="97" customFormat="1" ht="25.95" customHeight="1">
      <c r="A53" s="86">
        <v>35</v>
      </c>
      <c r="B53" s="118">
        <v>13</v>
      </c>
      <c r="C53" s="87" t="s">
        <v>948</v>
      </c>
      <c r="D53" s="88">
        <v>202.15</v>
      </c>
      <c r="E53" s="88">
        <v>6117.38</v>
      </c>
      <c r="F53" s="98">
        <f>(D53-E53)/E53</f>
        <v>-0.96695480745024842</v>
      </c>
      <c r="G53" s="88">
        <v>42</v>
      </c>
      <c r="H53" s="89">
        <v>4</v>
      </c>
      <c r="I53" s="89">
        <f t="shared" si="4"/>
        <v>10.5</v>
      </c>
      <c r="J53" s="89">
        <v>3</v>
      </c>
      <c r="K53" s="89">
        <v>2</v>
      </c>
      <c r="L53" s="88">
        <v>16864.740000000002</v>
      </c>
      <c r="M53" s="88">
        <v>2556</v>
      </c>
      <c r="N53" s="90">
        <v>44974</v>
      </c>
      <c r="O53" s="91" t="s">
        <v>48</v>
      </c>
      <c r="V53" s="122"/>
      <c r="W53" s="93"/>
    </row>
    <row r="54" spans="1:23" s="97" customFormat="1" ht="25.95" customHeight="1">
      <c r="A54" s="86">
        <v>36</v>
      </c>
      <c r="B54" s="86">
        <v>29</v>
      </c>
      <c r="C54" s="87" t="s">
        <v>872</v>
      </c>
      <c r="D54" s="88">
        <v>139</v>
      </c>
      <c r="E54" s="88">
        <v>306.10000000000002</v>
      </c>
      <c r="F54" s="98">
        <f>(D54-E54)/E54</f>
        <v>-0.5459000326690624</v>
      </c>
      <c r="G54" s="88">
        <v>27</v>
      </c>
      <c r="H54" s="89">
        <v>1</v>
      </c>
      <c r="I54" s="89">
        <f t="shared" si="4"/>
        <v>27</v>
      </c>
      <c r="J54" s="89">
        <v>1</v>
      </c>
      <c r="K54" s="89">
        <v>8</v>
      </c>
      <c r="L54" s="88">
        <v>3432.35</v>
      </c>
      <c r="M54" s="88">
        <v>618</v>
      </c>
      <c r="N54" s="90">
        <v>44932</v>
      </c>
      <c r="O54" s="91" t="s">
        <v>482</v>
      </c>
      <c r="V54" s="122"/>
      <c r="W54" s="93"/>
    </row>
    <row r="55" spans="1:23" s="97" customFormat="1" ht="25.95" customHeight="1">
      <c r="A55" s="86">
        <v>37</v>
      </c>
      <c r="B55" s="35">
        <v>32</v>
      </c>
      <c r="C55" s="28" t="s">
        <v>951</v>
      </c>
      <c r="D55" s="41">
        <v>130</v>
      </c>
      <c r="E55" s="41">
        <v>146</v>
      </c>
      <c r="F55" s="45">
        <f>(D55-E55)/E55</f>
        <v>-0.1095890410958904</v>
      </c>
      <c r="G55" s="41">
        <v>20</v>
      </c>
      <c r="H55" s="39">
        <v>3</v>
      </c>
      <c r="I55" s="89">
        <f t="shared" si="4"/>
        <v>6.666666666666667</v>
      </c>
      <c r="J55" s="39">
        <v>2</v>
      </c>
      <c r="K55" s="39">
        <v>2</v>
      </c>
      <c r="L55" s="41">
        <v>552.95000000000005</v>
      </c>
      <c r="M55" s="41">
        <v>91</v>
      </c>
      <c r="N55" s="78">
        <v>44974</v>
      </c>
      <c r="O55" s="36" t="s">
        <v>81</v>
      </c>
      <c r="V55" s="122"/>
      <c r="W55" s="93"/>
    </row>
    <row r="56" spans="1:23" ht="25.95" customHeight="1">
      <c r="A56" s="86">
        <v>38</v>
      </c>
      <c r="B56" s="86">
        <v>24</v>
      </c>
      <c r="C56" s="87" t="s">
        <v>950</v>
      </c>
      <c r="D56" s="88">
        <v>27</v>
      </c>
      <c r="E56" s="88">
        <v>650.6</v>
      </c>
      <c r="F56" s="98">
        <f>(D56-E56)/E56</f>
        <v>-0.95849984629572704</v>
      </c>
      <c r="G56" s="88">
        <v>7</v>
      </c>
      <c r="H56" s="89">
        <v>1</v>
      </c>
      <c r="I56" s="89">
        <f t="shared" si="4"/>
        <v>7</v>
      </c>
      <c r="J56" s="89">
        <v>1</v>
      </c>
      <c r="K56" s="89">
        <v>2</v>
      </c>
      <c r="L56" s="88">
        <v>837.3</v>
      </c>
      <c r="M56" s="88">
        <v>161</v>
      </c>
      <c r="N56" s="90">
        <v>44974</v>
      </c>
      <c r="O56" s="91" t="s">
        <v>944</v>
      </c>
      <c r="V56" s="125"/>
      <c r="W56" s="80"/>
    </row>
    <row r="57" spans="1:23" ht="25.95" customHeight="1">
      <c r="A57" s="86"/>
      <c r="B57" s="86"/>
      <c r="C57" s="117" t="s">
        <v>160</v>
      </c>
      <c r="D57" s="108">
        <f>SUM(D47:D56)</f>
        <v>256981.82</v>
      </c>
      <c r="E57" s="110">
        <v>336763.77999999997</v>
      </c>
      <c r="F57" s="109">
        <f>(D57-E57)/E57</f>
        <v>-0.23690778147222355</v>
      </c>
      <c r="G57" s="108">
        <f>SUM(G47:G56)</f>
        <v>39335</v>
      </c>
      <c r="H57" s="89"/>
      <c r="I57" s="89"/>
      <c r="J57" s="89"/>
      <c r="K57" s="89"/>
      <c r="L57" s="88" t="s">
        <v>946</v>
      </c>
      <c r="M57" s="88"/>
      <c r="N57" s="90"/>
      <c r="O57" s="91"/>
      <c r="V57" s="122"/>
      <c r="W57" s="80"/>
    </row>
  </sheetData>
  <sortState xmlns:xlrd2="http://schemas.microsoft.com/office/spreadsheetml/2017/richdata2" ref="B13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sheetPr codeName="Sheet58"/>
  <dimension ref="A1:AB77"/>
  <sheetViews>
    <sheetView topLeftCell="A3" zoomScale="60" zoomScaleNormal="60" workbookViewId="0">
      <selection activeCell="U38" sqref="U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" style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232</v>
      </c>
      <c r="E6" s="4" t="s">
        <v>251</v>
      </c>
      <c r="F6" s="156"/>
      <c r="G6" s="4" t="s">
        <v>232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8" ht="21.6">
      <c r="A10" s="159"/>
      <c r="B10" s="159"/>
      <c r="C10" s="156"/>
      <c r="D10" s="75" t="s">
        <v>233</v>
      </c>
      <c r="E10" s="75" t="s">
        <v>252</v>
      </c>
      <c r="F10" s="156"/>
      <c r="G10" s="75" t="s">
        <v>233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sheetPr codeName="Sheet59"/>
  <dimension ref="A1:AB68"/>
  <sheetViews>
    <sheetView zoomScale="60" zoomScaleNormal="60" workbookViewId="0">
      <selection activeCell="AC23" sqref="AC2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251</v>
      </c>
      <c r="E6" s="4" t="s">
        <v>262</v>
      </c>
      <c r="F6" s="156"/>
      <c r="G6" s="4" t="s">
        <v>251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8">
      <c r="A10" s="159"/>
      <c r="B10" s="159"/>
      <c r="C10" s="156"/>
      <c r="D10" s="75" t="s">
        <v>252</v>
      </c>
      <c r="E10" s="75" t="s">
        <v>263</v>
      </c>
      <c r="F10" s="156"/>
      <c r="G10" s="75" t="s">
        <v>252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sheetPr codeName="Sheet60"/>
  <dimension ref="A1:AB65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4.88671875" style="1" customWidth="1"/>
    <col min="26" max="26" width="12" style="1" bestFit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262</v>
      </c>
      <c r="E6" s="4" t="s">
        <v>270</v>
      </c>
      <c r="F6" s="156"/>
      <c r="G6" s="4" t="s">
        <v>262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Z9" s="32"/>
    </row>
    <row r="10" spans="1:28" ht="21.6">
      <c r="A10" s="159"/>
      <c r="B10" s="159"/>
      <c r="C10" s="156"/>
      <c r="D10" s="75" t="s">
        <v>263</v>
      </c>
      <c r="E10" s="75" t="s">
        <v>271</v>
      </c>
      <c r="F10" s="156"/>
      <c r="G10" s="75" t="s">
        <v>263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Z10" s="32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sheetPr codeName="Sheet61"/>
  <dimension ref="A1:AB62"/>
  <sheetViews>
    <sheetView zoomScale="60" zoomScaleNormal="60" workbookViewId="0">
      <selection activeCell="D39" sqref="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8">
      <c r="A6" s="159"/>
      <c r="B6" s="159"/>
      <c r="C6" s="156"/>
      <c r="D6" s="4" t="s">
        <v>270</v>
      </c>
      <c r="E6" s="4" t="s">
        <v>279</v>
      </c>
      <c r="F6" s="156"/>
      <c r="G6" s="4" t="s">
        <v>270</v>
      </c>
      <c r="H6" s="156"/>
      <c r="I6" s="156"/>
      <c r="J6" s="156"/>
      <c r="K6" s="156"/>
      <c r="L6" s="156"/>
      <c r="M6" s="156"/>
      <c r="N6" s="156"/>
      <c r="O6" s="156"/>
    </row>
    <row r="7" spans="1:28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8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8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8" ht="21.6">
      <c r="A10" s="159"/>
      <c r="B10" s="159"/>
      <c r="C10" s="156"/>
      <c r="D10" s="75" t="s">
        <v>271</v>
      </c>
      <c r="E10" s="75" t="s">
        <v>280</v>
      </c>
      <c r="F10" s="156"/>
      <c r="G10" s="75" t="s">
        <v>271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8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sheetPr codeName="Sheet62"/>
  <dimension ref="A1:Z64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279</v>
      </c>
      <c r="E6" s="4" t="s">
        <v>288</v>
      </c>
      <c r="F6" s="156"/>
      <c r="G6" s="4" t="s">
        <v>279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6" ht="21.6">
      <c r="A10" s="159"/>
      <c r="B10" s="159"/>
      <c r="C10" s="156"/>
      <c r="D10" s="75" t="s">
        <v>280</v>
      </c>
      <c r="E10" s="75" t="s">
        <v>289</v>
      </c>
      <c r="F10" s="156"/>
      <c r="G10" s="75" t="s">
        <v>280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sheetPr codeName="Sheet63"/>
  <dimension ref="A1:Z58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1" style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288</v>
      </c>
      <c r="E6" s="4" t="s">
        <v>297</v>
      </c>
      <c r="F6" s="156"/>
      <c r="G6" s="4" t="s">
        <v>288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Z9" s="32"/>
    </row>
    <row r="10" spans="1:26">
      <c r="A10" s="159"/>
      <c r="B10" s="159"/>
      <c r="C10" s="156"/>
      <c r="D10" s="75" t="s">
        <v>289</v>
      </c>
      <c r="E10" s="75" t="s">
        <v>298</v>
      </c>
      <c r="F10" s="156"/>
      <c r="G10" s="75" t="s">
        <v>289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sheetPr codeName="Sheet64"/>
  <dimension ref="A1:Z63"/>
  <sheetViews>
    <sheetView zoomScale="60" zoomScaleNormal="60" workbookViewId="0">
      <selection activeCell="A32" sqref="A32:XFD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1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297</v>
      </c>
      <c r="E6" s="4" t="s">
        <v>302</v>
      </c>
      <c r="F6" s="156"/>
      <c r="G6" s="4" t="s">
        <v>297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3"/>
      <c r="X9" s="32"/>
      <c r="Y9" s="32"/>
      <c r="Z9" s="32"/>
    </row>
    <row r="10" spans="1:26">
      <c r="A10" s="159"/>
      <c r="B10" s="159"/>
      <c r="C10" s="156"/>
      <c r="D10" s="75" t="s">
        <v>298</v>
      </c>
      <c r="E10" s="75" t="s">
        <v>303</v>
      </c>
      <c r="F10" s="156"/>
      <c r="G10" s="75" t="s">
        <v>298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3"/>
      <c r="X10" s="32"/>
      <c r="Y10" s="32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sheetPr codeName="Sheet65"/>
  <dimension ref="A1:Z58"/>
  <sheetViews>
    <sheetView zoomScale="60" zoomScaleNormal="60" workbookViewId="0">
      <selection activeCell="A20" sqref="A20:XFD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1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302</v>
      </c>
      <c r="E6" s="4" t="s">
        <v>310</v>
      </c>
      <c r="F6" s="156"/>
      <c r="G6" s="4" t="s">
        <v>302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Y9" s="32"/>
      <c r="Z9" s="32"/>
    </row>
    <row r="10" spans="1:26">
      <c r="A10" s="159"/>
      <c r="B10" s="159"/>
      <c r="C10" s="156"/>
      <c r="D10" s="75" t="s">
        <v>303</v>
      </c>
      <c r="E10" s="75" t="s">
        <v>311</v>
      </c>
      <c r="F10" s="156"/>
      <c r="G10" s="75" t="s">
        <v>303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sheetPr codeName="Sheet66"/>
  <dimension ref="A1:Z64"/>
  <sheetViews>
    <sheetView topLeftCell="A17" zoomScale="60" zoomScaleNormal="60" workbookViewId="0">
      <selection activeCell="C40" sqref="C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1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310</v>
      </c>
      <c r="E6" s="4" t="s">
        <v>317</v>
      </c>
      <c r="F6" s="156"/>
      <c r="G6" s="4" t="s">
        <v>317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3"/>
      <c r="X9" s="32"/>
      <c r="Y9" s="32"/>
      <c r="Z9" s="32"/>
    </row>
    <row r="10" spans="1:26">
      <c r="A10" s="159"/>
      <c r="B10" s="159"/>
      <c r="C10" s="156"/>
      <c r="D10" s="75" t="s">
        <v>311</v>
      </c>
      <c r="E10" s="75" t="s">
        <v>318</v>
      </c>
      <c r="F10" s="156"/>
      <c r="G10" s="75" t="s">
        <v>318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3"/>
      <c r="X10" s="32"/>
      <c r="Y10" s="32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sheetPr codeName="Sheet67"/>
  <dimension ref="A1:Z61"/>
  <sheetViews>
    <sheetView topLeftCell="A10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1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317</v>
      </c>
      <c r="E6" s="4" t="s">
        <v>330</v>
      </c>
      <c r="F6" s="156"/>
      <c r="G6" s="4" t="s">
        <v>317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Y9" s="32"/>
      <c r="Z9" s="32"/>
    </row>
    <row r="10" spans="1:26">
      <c r="A10" s="159"/>
      <c r="B10" s="159"/>
      <c r="C10" s="156"/>
      <c r="D10" s="75" t="s">
        <v>318</v>
      </c>
      <c r="E10" s="75" t="s">
        <v>331</v>
      </c>
      <c r="F10" s="156"/>
      <c r="G10" s="75" t="s">
        <v>318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7630-4ED1-497B-910D-88C77C6B64A1}">
  <dimension ref="A1:O53"/>
  <sheetViews>
    <sheetView zoomScale="60" zoomScaleNormal="60" workbookViewId="0">
      <selection activeCell="C52" sqref="C52:O52"/>
    </sheetView>
  </sheetViews>
  <sheetFormatPr defaultRowHeight="14.4"/>
  <cols>
    <col min="1" max="1" width="4.109375" customWidth="1"/>
    <col min="2" max="2" width="5.88671875" customWidth="1"/>
    <col min="3" max="3" width="29.44140625" customWidth="1"/>
    <col min="4" max="4" width="13.44140625" customWidth="1"/>
    <col min="5" max="5" width="14" customWidth="1"/>
    <col min="6" max="6" width="15.44140625" customWidth="1"/>
    <col min="7" max="7" width="12.44140625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</cols>
  <sheetData>
    <row r="1" spans="1:15" ht="19.8">
      <c r="A1" s="1"/>
      <c r="B1" s="1"/>
      <c r="C1" s="1"/>
      <c r="D1" s="1"/>
      <c r="E1" s="2" t="s">
        <v>939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15" ht="19.8">
      <c r="A2" s="1"/>
      <c r="B2" s="1"/>
      <c r="C2" s="1"/>
      <c r="D2" s="1"/>
      <c r="E2" s="2" t="s">
        <v>940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15">
      <c r="A6" s="159"/>
      <c r="B6" s="159"/>
      <c r="C6" s="156"/>
      <c r="D6" s="4" t="s">
        <v>941</v>
      </c>
      <c r="E6" s="4" t="s">
        <v>927</v>
      </c>
      <c r="F6" s="156"/>
      <c r="G6" s="4" t="s">
        <v>941</v>
      </c>
      <c r="H6" s="156"/>
      <c r="I6" s="156"/>
      <c r="J6" s="156"/>
      <c r="K6" s="156"/>
      <c r="L6" s="156"/>
      <c r="M6" s="156"/>
      <c r="N6" s="156"/>
      <c r="O6" s="156"/>
    </row>
    <row r="7" spans="1:1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15" ht="15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15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</row>
    <row r="10" spans="1:15">
      <c r="A10" s="159"/>
      <c r="B10" s="159"/>
      <c r="C10" s="156"/>
      <c r="D10" s="4" t="s">
        <v>942</v>
      </c>
      <c r="E10" s="4" t="s">
        <v>928</v>
      </c>
      <c r="F10" s="156"/>
      <c r="G10" s="4" t="s">
        <v>942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</row>
    <row r="11" spans="1:1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</row>
    <row r="12" spans="1:15" ht="15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</row>
    <row r="13" spans="1:15" ht="25.95" customHeight="1">
      <c r="A13" s="86">
        <v>1</v>
      </c>
      <c r="B13" s="86" t="s">
        <v>34</v>
      </c>
      <c r="C13" s="87" t="s">
        <v>943</v>
      </c>
      <c r="D13" s="88">
        <v>67460.160000000003</v>
      </c>
      <c r="E13" s="98" t="s">
        <v>36</v>
      </c>
      <c r="F13" s="98" t="s">
        <v>36</v>
      </c>
      <c r="G13" s="88">
        <v>8676</v>
      </c>
      <c r="H13" s="89">
        <v>139</v>
      </c>
      <c r="I13" s="89">
        <f t="shared" ref="I13:I22" si="0">G13/H13</f>
        <v>62.417266187050359</v>
      </c>
      <c r="J13" s="89">
        <v>25</v>
      </c>
      <c r="K13" s="89">
        <v>1</v>
      </c>
      <c r="L13" s="88">
        <v>75036.08</v>
      </c>
      <c r="M13" s="88">
        <v>9706</v>
      </c>
      <c r="N13" s="90">
        <v>44974</v>
      </c>
      <c r="O13" s="91" t="s">
        <v>944</v>
      </c>
    </row>
    <row r="14" spans="1:15" ht="25.95" customHeight="1">
      <c r="A14" s="86">
        <v>2</v>
      </c>
      <c r="B14" s="86">
        <v>2</v>
      </c>
      <c r="C14" s="87" t="s">
        <v>924</v>
      </c>
      <c r="D14" s="88">
        <v>44806.17</v>
      </c>
      <c r="E14" s="88">
        <v>47537.07</v>
      </c>
      <c r="F14" s="98">
        <f>(D14-E14)/E14</f>
        <v>-5.7447798107876681E-2</v>
      </c>
      <c r="G14" s="88">
        <v>8881</v>
      </c>
      <c r="H14" s="89">
        <v>108</v>
      </c>
      <c r="I14" s="89">
        <f t="shared" si="0"/>
        <v>82.231481481481481</v>
      </c>
      <c r="J14" s="89">
        <v>18</v>
      </c>
      <c r="K14" s="89">
        <v>3</v>
      </c>
      <c r="L14" s="88">
        <v>202734.77</v>
      </c>
      <c r="M14" s="88">
        <v>40517</v>
      </c>
      <c r="N14" s="90">
        <v>44960</v>
      </c>
      <c r="O14" s="91" t="s">
        <v>922</v>
      </c>
    </row>
    <row r="15" spans="1:15" ht="25.95" customHeight="1">
      <c r="A15" s="86">
        <v>3</v>
      </c>
      <c r="B15" s="86" t="s">
        <v>34</v>
      </c>
      <c r="C15" s="87" t="s">
        <v>945</v>
      </c>
      <c r="D15" s="88">
        <v>39685.19</v>
      </c>
      <c r="E15" s="88" t="s">
        <v>36</v>
      </c>
      <c r="F15" s="98" t="s">
        <v>36</v>
      </c>
      <c r="G15" s="88">
        <v>6183</v>
      </c>
      <c r="H15" s="89">
        <v>100</v>
      </c>
      <c r="I15" s="89">
        <f t="shared" si="0"/>
        <v>61.83</v>
      </c>
      <c r="J15" s="89">
        <v>20</v>
      </c>
      <c r="K15" s="89">
        <v>1</v>
      </c>
      <c r="L15" s="88">
        <v>75978.7</v>
      </c>
      <c r="M15" s="88">
        <v>11556</v>
      </c>
      <c r="N15" s="90">
        <v>44973</v>
      </c>
      <c r="O15" s="91" t="s">
        <v>48</v>
      </c>
    </row>
    <row r="16" spans="1:15" ht="25.95" customHeight="1">
      <c r="A16" s="86">
        <v>4</v>
      </c>
      <c r="B16" s="86">
        <v>1</v>
      </c>
      <c r="C16" s="87" t="s">
        <v>850</v>
      </c>
      <c r="D16" s="88">
        <v>34828.03</v>
      </c>
      <c r="E16" s="88">
        <v>49075.46</v>
      </c>
      <c r="F16" s="98">
        <f t="shared" ref="F16:F22" si="1">(D16-E16)/E16</f>
        <v>-0.29031678969489028</v>
      </c>
      <c r="G16" s="88">
        <v>4463</v>
      </c>
      <c r="H16" s="89">
        <v>58</v>
      </c>
      <c r="I16" s="89">
        <f t="shared" si="0"/>
        <v>76.948275862068968</v>
      </c>
      <c r="J16" s="89">
        <v>13</v>
      </c>
      <c r="K16" s="89">
        <v>10</v>
      </c>
      <c r="L16" s="88">
        <v>2596080.4700000002</v>
      </c>
      <c r="M16" s="88">
        <v>343596</v>
      </c>
      <c r="N16" s="90">
        <v>44911</v>
      </c>
      <c r="O16" s="91" t="s">
        <v>921</v>
      </c>
    </row>
    <row r="17" spans="1:15" ht="25.95" customHeight="1">
      <c r="A17" s="86">
        <v>5</v>
      </c>
      <c r="B17" s="86">
        <v>4</v>
      </c>
      <c r="C17" s="87" t="s">
        <v>836</v>
      </c>
      <c r="D17" s="88">
        <v>30277.5</v>
      </c>
      <c r="E17" s="88">
        <v>31002.95</v>
      </c>
      <c r="F17" s="98">
        <f t="shared" si="1"/>
        <v>-2.3399386187443475E-2</v>
      </c>
      <c r="G17" s="88">
        <v>5509</v>
      </c>
      <c r="H17" s="89">
        <v>77</v>
      </c>
      <c r="I17" s="89">
        <f t="shared" si="0"/>
        <v>71.545454545454547</v>
      </c>
      <c r="J17" s="89">
        <v>16</v>
      </c>
      <c r="K17" s="89">
        <v>9</v>
      </c>
      <c r="L17" s="88">
        <v>956486.83</v>
      </c>
      <c r="M17" s="88">
        <v>178130</v>
      </c>
      <c r="N17" s="90" t="s">
        <v>857</v>
      </c>
      <c r="O17" s="91" t="s">
        <v>918</v>
      </c>
    </row>
    <row r="18" spans="1:15" ht="25.95" customHeight="1">
      <c r="A18" s="86">
        <v>6</v>
      </c>
      <c r="B18" s="86">
        <v>5</v>
      </c>
      <c r="C18" s="87" t="s">
        <v>931</v>
      </c>
      <c r="D18" s="88">
        <v>24651.200000000001</v>
      </c>
      <c r="E18" s="88">
        <v>28217.79</v>
      </c>
      <c r="F18" s="98">
        <f t="shared" si="1"/>
        <v>-0.12639508622043044</v>
      </c>
      <c r="G18" s="88">
        <v>3512</v>
      </c>
      <c r="H18" s="89">
        <v>61</v>
      </c>
      <c r="I18" s="89">
        <f t="shared" si="0"/>
        <v>57.57377049180328</v>
      </c>
      <c r="J18" s="89">
        <v>15</v>
      </c>
      <c r="K18" s="89">
        <v>2</v>
      </c>
      <c r="L18" s="88">
        <v>78987.55</v>
      </c>
      <c r="M18" s="88">
        <v>12000</v>
      </c>
      <c r="N18" s="90">
        <v>44967</v>
      </c>
      <c r="O18" s="91" t="s">
        <v>539</v>
      </c>
    </row>
    <row r="19" spans="1:15" ht="25.95" customHeight="1">
      <c r="A19" s="86">
        <v>7</v>
      </c>
      <c r="B19" s="86">
        <v>3</v>
      </c>
      <c r="C19" s="87" t="s">
        <v>916</v>
      </c>
      <c r="D19" s="88">
        <v>23956</v>
      </c>
      <c r="E19" s="88">
        <v>33980.870000000003</v>
      </c>
      <c r="F19" s="98">
        <f t="shared" si="1"/>
        <v>-0.29501510702933742</v>
      </c>
      <c r="G19" s="88">
        <v>9426</v>
      </c>
      <c r="H19" s="88">
        <v>64</v>
      </c>
      <c r="I19" s="89">
        <f t="shared" si="0"/>
        <v>147.28125</v>
      </c>
      <c r="J19" s="88">
        <v>11</v>
      </c>
      <c r="K19" s="89">
        <v>4</v>
      </c>
      <c r="L19" s="88">
        <v>212561.48</v>
      </c>
      <c r="M19" s="88">
        <v>29259</v>
      </c>
      <c r="N19" s="90">
        <v>44960</v>
      </c>
      <c r="O19" s="91" t="s">
        <v>62</v>
      </c>
    </row>
    <row r="20" spans="1:15" ht="25.95" customHeight="1">
      <c r="A20" s="86">
        <v>8</v>
      </c>
      <c r="B20" s="86">
        <v>6</v>
      </c>
      <c r="C20" s="87" t="s">
        <v>932</v>
      </c>
      <c r="D20" s="88">
        <v>13762.91</v>
      </c>
      <c r="E20" s="88">
        <v>27544.65</v>
      </c>
      <c r="F20" s="98">
        <f t="shared" si="1"/>
        <v>-0.5003418086633884</v>
      </c>
      <c r="G20" s="88">
        <v>1906</v>
      </c>
      <c r="H20" s="89">
        <v>38</v>
      </c>
      <c r="I20" s="89">
        <f t="shared" si="0"/>
        <v>50.157894736842103</v>
      </c>
      <c r="J20" s="89">
        <v>9</v>
      </c>
      <c r="K20" s="89">
        <v>2</v>
      </c>
      <c r="L20" s="88">
        <v>124460.82</v>
      </c>
      <c r="M20" s="88">
        <v>15764</v>
      </c>
      <c r="N20" s="90">
        <v>44967</v>
      </c>
      <c r="O20" s="91" t="s">
        <v>933</v>
      </c>
    </row>
    <row r="21" spans="1:15" ht="25.95" customHeight="1">
      <c r="A21" s="86">
        <v>9</v>
      </c>
      <c r="B21" s="86">
        <v>8</v>
      </c>
      <c r="C21" s="87" t="s">
        <v>863</v>
      </c>
      <c r="D21" s="88">
        <v>11546.36</v>
      </c>
      <c r="E21" s="88">
        <v>13505.84</v>
      </c>
      <c r="F21" s="98">
        <f t="shared" si="1"/>
        <v>-0.14508390444429961</v>
      </c>
      <c r="G21" s="88">
        <v>1590</v>
      </c>
      <c r="H21" s="89">
        <v>26</v>
      </c>
      <c r="I21" s="89">
        <f t="shared" si="0"/>
        <v>61.153846153846153</v>
      </c>
      <c r="J21" s="89">
        <v>4</v>
      </c>
      <c r="K21" s="89">
        <v>8</v>
      </c>
      <c r="L21" s="88">
        <v>875707.03999999992</v>
      </c>
      <c r="M21" s="88">
        <v>131820</v>
      </c>
      <c r="N21" s="90">
        <v>44925</v>
      </c>
      <c r="O21" s="91" t="s">
        <v>314</v>
      </c>
    </row>
    <row r="22" spans="1:15" ht="25.95" customHeight="1">
      <c r="A22" s="86">
        <v>10</v>
      </c>
      <c r="B22" s="86">
        <v>7</v>
      </c>
      <c r="C22" s="87" t="s">
        <v>934</v>
      </c>
      <c r="D22" s="88">
        <v>9521.01</v>
      </c>
      <c r="E22" s="88">
        <v>15923.95</v>
      </c>
      <c r="F22" s="98">
        <f t="shared" si="1"/>
        <v>-0.40209495759532027</v>
      </c>
      <c r="G22" s="88">
        <v>1327</v>
      </c>
      <c r="H22" s="89">
        <v>32</v>
      </c>
      <c r="I22" s="89">
        <f t="shared" si="0"/>
        <v>41.46875</v>
      </c>
      <c r="J22" s="89">
        <v>10</v>
      </c>
      <c r="K22" s="89">
        <v>2</v>
      </c>
      <c r="L22" s="88">
        <v>37209.730000000003</v>
      </c>
      <c r="M22" s="88">
        <v>5341</v>
      </c>
      <c r="N22" s="90">
        <v>44967</v>
      </c>
      <c r="O22" s="91" t="s">
        <v>935</v>
      </c>
    </row>
    <row r="23" spans="1:15" ht="25.35" customHeight="1">
      <c r="A23" s="107"/>
      <c r="B23" s="107"/>
      <c r="C23" s="117" t="s">
        <v>53</v>
      </c>
      <c r="D23" s="108">
        <f>SUM(D13:D22)</f>
        <v>300494.52999999997</v>
      </c>
      <c r="E23" s="108">
        <v>263403.90000000002</v>
      </c>
      <c r="F23" s="109">
        <f t="shared" ref="F23" si="2">(D23-E23)/E23</f>
        <v>0.1408127594162423</v>
      </c>
      <c r="G23" s="108">
        <f>SUM(G13:G22)</f>
        <v>51473</v>
      </c>
      <c r="H23" s="110"/>
      <c r="I23" s="110"/>
      <c r="J23" s="110"/>
      <c r="K23" s="110"/>
      <c r="L23" s="108"/>
      <c r="M23" s="108"/>
      <c r="N23" s="111"/>
      <c r="O23" s="112"/>
    </row>
    <row r="24" spans="1:15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15" ht="25.95" customHeight="1">
      <c r="A25" s="86">
        <v>11</v>
      </c>
      <c r="B25" s="86">
        <v>9</v>
      </c>
      <c r="C25" s="87" t="s">
        <v>908</v>
      </c>
      <c r="D25" s="88">
        <v>6554.82</v>
      </c>
      <c r="E25" s="88">
        <v>11029.81</v>
      </c>
      <c r="F25" s="98">
        <f>(D25-E25)/E25</f>
        <v>-0.4057177775501119</v>
      </c>
      <c r="G25" s="88">
        <v>909</v>
      </c>
      <c r="H25" s="89">
        <v>21</v>
      </c>
      <c r="I25" s="89">
        <f t="shared" ref="I25:I27" si="3">G25/H25</f>
        <v>43.285714285714285</v>
      </c>
      <c r="J25" s="89">
        <v>5</v>
      </c>
      <c r="K25" s="89">
        <v>4</v>
      </c>
      <c r="L25" s="88">
        <v>85042.47</v>
      </c>
      <c r="M25" s="88">
        <v>12630</v>
      </c>
      <c r="N25" s="90">
        <v>44953</v>
      </c>
      <c r="O25" s="91" t="s">
        <v>48</v>
      </c>
    </row>
    <row r="26" spans="1:15" ht="25.95" customHeight="1">
      <c r="A26" s="86">
        <v>12</v>
      </c>
      <c r="B26" s="86" t="s">
        <v>34</v>
      </c>
      <c r="C26" s="87" t="s">
        <v>948</v>
      </c>
      <c r="D26" s="88">
        <v>6117.38</v>
      </c>
      <c r="E26" s="98" t="s">
        <v>36</v>
      </c>
      <c r="F26" s="98" t="s">
        <v>36</v>
      </c>
      <c r="G26" s="88">
        <v>896</v>
      </c>
      <c r="H26" s="89">
        <v>65</v>
      </c>
      <c r="I26" s="89">
        <f t="shared" si="3"/>
        <v>13.784615384615385</v>
      </c>
      <c r="J26" s="89">
        <v>15</v>
      </c>
      <c r="K26" s="89">
        <v>1</v>
      </c>
      <c r="L26" s="88">
        <v>14353.47</v>
      </c>
      <c r="M26" s="88">
        <v>2098</v>
      </c>
      <c r="N26" s="90">
        <v>44974</v>
      </c>
      <c r="O26" s="91" t="s">
        <v>48</v>
      </c>
    </row>
    <row r="27" spans="1:15" ht="25.95" customHeight="1">
      <c r="A27" s="86">
        <v>13</v>
      </c>
      <c r="B27" s="86">
        <v>11</v>
      </c>
      <c r="C27" s="87" t="s">
        <v>900</v>
      </c>
      <c r="D27" s="88">
        <v>3483.64</v>
      </c>
      <c r="E27" s="88">
        <v>4762.66</v>
      </c>
      <c r="F27" s="98">
        <f t="shared" ref="F27:F32" si="4">(D27-E27)/E27</f>
        <v>-0.2685516077150164</v>
      </c>
      <c r="G27" s="88">
        <v>475</v>
      </c>
      <c r="H27" s="89">
        <v>10</v>
      </c>
      <c r="I27" s="89">
        <f t="shared" si="3"/>
        <v>47.5</v>
      </c>
      <c r="J27" s="89">
        <v>5</v>
      </c>
      <c r="K27" s="89">
        <v>5</v>
      </c>
      <c r="L27" s="88">
        <v>92813.35</v>
      </c>
      <c r="M27" s="88">
        <v>13875</v>
      </c>
      <c r="N27" s="90">
        <v>44946</v>
      </c>
      <c r="O27" s="91" t="s">
        <v>920</v>
      </c>
    </row>
    <row r="28" spans="1:15" ht="25.95" customHeight="1">
      <c r="A28" s="86">
        <v>14</v>
      </c>
      <c r="B28" s="86">
        <v>17</v>
      </c>
      <c r="C28" s="87" t="s">
        <v>880</v>
      </c>
      <c r="D28" s="88">
        <v>3312</v>
      </c>
      <c r="E28" s="88">
        <v>2712</v>
      </c>
      <c r="F28" s="98">
        <f t="shared" si="4"/>
        <v>0.22123893805309736</v>
      </c>
      <c r="G28" s="88">
        <v>663</v>
      </c>
      <c r="H28" s="89" t="s">
        <v>36</v>
      </c>
      <c r="I28" s="89" t="s">
        <v>36</v>
      </c>
      <c r="J28" s="89">
        <v>5</v>
      </c>
      <c r="K28" s="89">
        <v>6</v>
      </c>
      <c r="L28" s="88">
        <v>65063</v>
      </c>
      <c r="M28" s="88">
        <v>13420</v>
      </c>
      <c r="N28" s="90">
        <v>44939</v>
      </c>
      <c r="O28" s="91" t="s">
        <v>65</v>
      </c>
    </row>
    <row r="29" spans="1:15" ht="25.95" customHeight="1">
      <c r="A29" s="86">
        <v>15</v>
      </c>
      <c r="B29" s="86">
        <v>14</v>
      </c>
      <c r="C29" s="87" t="s">
        <v>865</v>
      </c>
      <c r="D29" s="89">
        <v>3073.81</v>
      </c>
      <c r="E29" s="89">
        <v>3385.74</v>
      </c>
      <c r="F29" s="98">
        <f t="shared" si="4"/>
        <v>-9.2130523903193942E-2</v>
      </c>
      <c r="G29" s="88">
        <v>686</v>
      </c>
      <c r="H29" s="89">
        <v>17</v>
      </c>
      <c r="I29" s="89">
        <f>G29/H29</f>
        <v>40.352941176470587</v>
      </c>
      <c r="J29" s="89">
        <v>7</v>
      </c>
      <c r="K29" s="89">
        <v>8</v>
      </c>
      <c r="L29" s="88">
        <v>157868.53000000003</v>
      </c>
      <c r="M29" s="88">
        <v>32033</v>
      </c>
      <c r="N29" s="90">
        <v>44925</v>
      </c>
      <c r="O29" s="91" t="s">
        <v>876</v>
      </c>
    </row>
    <row r="30" spans="1:15" ht="25.95" customHeight="1">
      <c r="A30" s="86">
        <v>16</v>
      </c>
      <c r="B30" s="86">
        <v>12</v>
      </c>
      <c r="C30" s="87" t="s">
        <v>947</v>
      </c>
      <c r="D30" s="88">
        <v>2405.1</v>
      </c>
      <c r="E30" s="88">
        <v>4388.6499999999996</v>
      </c>
      <c r="F30" s="98">
        <f t="shared" si="4"/>
        <v>-0.45197270231164477</v>
      </c>
      <c r="G30" s="88">
        <v>371</v>
      </c>
      <c r="H30" s="89">
        <v>40</v>
      </c>
      <c r="I30" s="89">
        <f>G30/H30</f>
        <v>9.2750000000000004</v>
      </c>
      <c r="J30" s="89">
        <v>8</v>
      </c>
      <c r="K30" s="89">
        <v>5</v>
      </c>
      <c r="L30" s="88">
        <v>24883.3</v>
      </c>
      <c r="M30" s="88">
        <v>3942</v>
      </c>
      <c r="N30" s="90">
        <v>44960</v>
      </c>
      <c r="O30" s="91" t="s">
        <v>41</v>
      </c>
    </row>
    <row r="31" spans="1:15" ht="25.95" customHeight="1">
      <c r="A31" s="86">
        <v>17</v>
      </c>
      <c r="B31" s="86">
        <v>10</v>
      </c>
      <c r="C31" s="87" t="s">
        <v>938</v>
      </c>
      <c r="D31" s="88">
        <v>1650.64</v>
      </c>
      <c r="E31" s="88">
        <v>5585.51</v>
      </c>
      <c r="F31" s="98">
        <f t="shared" si="4"/>
        <v>-0.70447819447105098</v>
      </c>
      <c r="G31" s="88">
        <v>222</v>
      </c>
      <c r="H31" s="89">
        <v>7</v>
      </c>
      <c r="I31" s="89">
        <f t="shared" ref="I31:I34" si="5">G31/H31</f>
        <v>31.714285714285715</v>
      </c>
      <c r="J31" s="89">
        <v>3</v>
      </c>
      <c r="K31" s="89">
        <v>2</v>
      </c>
      <c r="L31" s="88">
        <v>22970.46</v>
      </c>
      <c r="M31" s="88">
        <v>3326</v>
      </c>
      <c r="N31" s="90">
        <v>44967</v>
      </c>
      <c r="O31" s="91" t="s">
        <v>50</v>
      </c>
    </row>
    <row r="32" spans="1:15" ht="25.95" customHeight="1">
      <c r="A32" s="86">
        <v>18</v>
      </c>
      <c r="B32" s="86">
        <v>21</v>
      </c>
      <c r="C32" s="87" t="s">
        <v>875</v>
      </c>
      <c r="D32" s="88">
        <v>1288.0999999999999</v>
      </c>
      <c r="E32" s="88">
        <v>1296.5999999999999</v>
      </c>
      <c r="F32" s="98">
        <f t="shared" si="4"/>
        <v>-6.5556069720808276E-3</v>
      </c>
      <c r="G32" s="88">
        <v>232</v>
      </c>
      <c r="H32" s="89">
        <v>4</v>
      </c>
      <c r="I32" s="89">
        <f t="shared" si="5"/>
        <v>58</v>
      </c>
      <c r="J32" s="89">
        <v>4</v>
      </c>
      <c r="K32" s="89">
        <v>7</v>
      </c>
      <c r="L32" s="88">
        <v>41363.489999999991</v>
      </c>
      <c r="M32" s="88">
        <v>6708</v>
      </c>
      <c r="N32" s="90" t="s">
        <v>874</v>
      </c>
      <c r="O32" s="91" t="s">
        <v>876</v>
      </c>
    </row>
    <row r="33" spans="1:15" ht="25.95" customHeight="1">
      <c r="A33" s="86">
        <v>19</v>
      </c>
      <c r="B33" s="86" t="s">
        <v>34</v>
      </c>
      <c r="C33" s="87" t="s">
        <v>949</v>
      </c>
      <c r="D33" s="88">
        <v>1212.5</v>
      </c>
      <c r="E33" s="98" t="s">
        <v>36</v>
      </c>
      <c r="F33" s="98" t="s">
        <v>36</v>
      </c>
      <c r="G33" s="88">
        <v>117</v>
      </c>
      <c r="H33" s="89">
        <v>1</v>
      </c>
      <c r="I33" s="89">
        <f t="shared" si="5"/>
        <v>117</v>
      </c>
      <c r="J33" s="89">
        <v>1</v>
      </c>
      <c r="K33" s="89">
        <v>1</v>
      </c>
      <c r="L33" s="88">
        <v>1212.5</v>
      </c>
      <c r="M33" s="88">
        <v>117</v>
      </c>
      <c r="N33" s="90">
        <v>44974</v>
      </c>
      <c r="O33" s="91" t="s">
        <v>482</v>
      </c>
    </row>
    <row r="34" spans="1:15" ht="25.95" customHeight="1">
      <c r="A34" s="86">
        <v>20</v>
      </c>
      <c r="B34" s="86">
        <v>18</v>
      </c>
      <c r="C34" s="87" t="s">
        <v>905</v>
      </c>
      <c r="D34" s="88">
        <v>1139.82</v>
      </c>
      <c r="E34" s="88">
        <v>2169.42</v>
      </c>
      <c r="F34" s="98">
        <f>(D34-E34)/E34</f>
        <v>-0.47459689686644363</v>
      </c>
      <c r="G34" s="88">
        <v>200</v>
      </c>
      <c r="H34" s="89">
        <v>9</v>
      </c>
      <c r="I34" s="89">
        <f t="shared" si="5"/>
        <v>22.222222222222221</v>
      </c>
      <c r="J34" s="89">
        <v>6</v>
      </c>
      <c r="K34" s="89">
        <v>4</v>
      </c>
      <c r="L34" s="88">
        <v>23675.7</v>
      </c>
      <c r="M34" s="88">
        <v>3923</v>
      </c>
      <c r="N34" s="90">
        <v>44953</v>
      </c>
      <c r="O34" s="91" t="s">
        <v>906</v>
      </c>
    </row>
    <row r="35" spans="1:15" ht="25.35" customHeight="1">
      <c r="A35" s="107"/>
      <c r="B35" s="107"/>
      <c r="C35" s="117" t="s">
        <v>69</v>
      </c>
      <c r="D35" s="108">
        <f>SUM(D23:D34)</f>
        <v>330732.33999999997</v>
      </c>
      <c r="E35" s="108">
        <v>294206.61</v>
      </c>
      <c r="F35" s="109">
        <f>(D35-E35)/E35</f>
        <v>0.12414992987411121</v>
      </c>
      <c r="G35" s="108">
        <f>SUM(G23:G34)</f>
        <v>56244</v>
      </c>
      <c r="H35" s="110"/>
      <c r="I35" s="110"/>
      <c r="J35" s="110"/>
      <c r="K35" s="110"/>
      <c r="L35" s="108"/>
      <c r="M35" s="108"/>
      <c r="N35" s="111"/>
      <c r="O35" s="112"/>
    </row>
    <row r="36" spans="1:15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15" ht="25.95" customHeight="1">
      <c r="A37" s="86">
        <v>21</v>
      </c>
      <c r="B37" s="86">
        <v>15</v>
      </c>
      <c r="C37" s="87" t="s">
        <v>907</v>
      </c>
      <c r="D37" s="88">
        <v>884.9</v>
      </c>
      <c r="E37" s="88">
        <v>3235.1</v>
      </c>
      <c r="F37" s="98">
        <f>(D37-E37)/E37</f>
        <v>-0.72646904268801582</v>
      </c>
      <c r="G37" s="88">
        <v>162</v>
      </c>
      <c r="H37" s="89">
        <v>3</v>
      </c>
      <c r="I37" s="89">
        <f>G37/H37</f>
        <v>54</v>
      </c>
      <c r="J37" s="89">
        <v>2</v>
      </c>
      <c r="K37" s="89">
        <v>4</v>
      </c>
      <c r="L37" s="88">
        <v>27261.279999999999</v>
      </c>
      <c r="M37" s="88">
        <v>4637</v>
      </c>
      <c r="N37" s="90">
        <v>44953</v>
      </c>
      <c r="O37" s="91" t="s">
        <v>48</v>
      </c>
    </row>
    <row r="38" spans="1:15" ht="25.95" customHeight="1">
      <c r="A38" s="86">
        <v>22</v>
      </c>
      <c r="B38" s="86">
        <v>20</v>
      </c>
      <c r="C38" s="87" t="s">
        <v>929</v>
      </c>
      <c r="D38" s="88">
        <v>844.5</v>
      </c>
      <c r="E38" s="88">
        <v>1378.11</v>
      </c>
      <c r="F38" s="98">
        <f>(D38-E38)/E38</f>
        <v>-0.38720421446764042</v>
      </c>
      <c r="G38" s="88">
        <v>202</v>
      </c>
      <c r="H38" s="89">
        <v>11</v>
      </c>
      <c r="I38" s="89">
        <f t="shared" ref="I38:I45" si="6">G38/H38</f>
        <v>18.363636363636363</v>
      </c>
      <c r="J38" s="89">
        <v>5</v>
      </c>
      <c r="K38" s="89">
        <v>2</v>
      </c>
      <c r="L38" s="88">
        <v>4372.87</v>
      </c>
      <c r="M38" s="88">
        <v>1039</v>
      </c>
      <c r="N38" s="90">
        <v>44602</v>
      </c>
      <c r="O38" s="91" t="s">
        <v>81</v>
      </c>
    </row>
    <row r="39" spans="1:15" ht="25.95" customHeight="1">
      <c r="A39" s="86">
        <v>23</v>
      </c>
      <c r="B39" s="86">
        <v>27</v>
      </c>
      <c r="C39" s="87" t="s">
        <v>887</v>
      </c>
      <c r="D39" s="88">
        <v>785.7</v>
      </c>
      <c r="E39" s="88">
        <v>735.9</v>
      </c>
      <c r="F39" s="98">
        <f>(D39-E39)/E39</f>
        <v>6.7672238075825619E-2</v>
      </c>
      <c r="G39" s="88">
        <v>122</v>
      </c>
      <c r="H39" s="89">
        <v>3</v>
      </c>
      <c r="I39" s="89">
        <f t="shared" si="6"/>
        <v>40.666666666666664</v>
      </c>
      <c r="J39" s="89">
        <v>5</v>
      </c>
      <c r="K39" s="89">
        <v>6</v>
      </c>
      <c r="L39" s="88">
        <v>18476.09</v>
      </c>
      <c r="M39" s="88">
        <v>2961</v>
      </c>
      <c r="N39" s="90" t="s">
        <v>883</v>
      </c>
      <c r="O39" s="91" t="s">
        <v>81</v>
      </c>
    </row>
    <row r="40" spans="1:15" ht="25.95" customHeight="1">
      <c r="A40" s="86">
        <v>24</v>
      </c>
      <c r="B40" s="86" t="s">
        <v>34</v>
      </c>
      <c r="C40" s="87" t="s">
        <v>950</v>
      </c>
      <c r="D40" s="88">
        <v>650.6</v>
      </c>
      <c r="E40" s="98" t="s">
        <v>36</v>
      </c>
      <c r="F40" s="98" t="s">
        <v>36</v>
      </c>
      <c r="G40" s="88">
        <v>121</v>
      </c>
      <c r="H40" s="89">
        <v>7</v>
      </c>
      <c r="I40" s="89">
        <f t="shared" si="6"/>
        <v>17.285714285714285</v>
      </c>
      <c r="J40" s="89">
        <v>5</v>
      </c>
      <c r="K40" s="89">
        <v>1</v>
      </c>
      <c r="L40" s="88">
        <v>650.6</v>
      </c>
      <c r="M40" s="88">
        <v>121</v>
      </c>
      <c r="N40" s="90">
        <v>44974</v>
      </c>
      <c r="O40" s="91" t="s">
        <v>944</v>
      </c>
    </row>
    <row r="41" spans="1:15" ht="25.95" customHeight="1">
      <c r="A41" s="86">
        <v>25</v>
      </c>
      <c r="B41" s="86">
        <v>22</v>
      </c>
      <c r="C41" s="87" t="s">
        <v>815</v>
      </c>
      <c r="D41" s="88">
        <v>530.61</v>
      </c>
      <c r="E41" s="88">
        <v>1171.52</v>
      </c>
      <c r="F41" s="98">
        <f t="shared" ref="F41:F47" si="7">(D41-E41)/E41</f>
        <v>-0.54707559409997264</v>
      </c>
      <c r="G41" s="88">
        <v>112</v>
      </c>
      <c r="H41" s="89">
        <v>1</v>
      </c>
      <c r="I41" s="89">
        <f t="shared" si="6"/>
        <v>112</v>
      </c>
      <c r="J41" s="89">
        <v>1</v>
      </c>
      <c r="K41" s="89">
        <v>13</v>
      </c>
      <c r="L41" s="88">
        <v>139243.39000000001</v>
      </c>
      <c r="M41" s="88">
        <v>27131</v>
      </c>
      <c r="N41" s="90">
        <v>44890</v>
      </c>
      <c r="O41" s="91" t="s">
        <v>921</v>
      </c>
    </row>
    <row r="42" spans="1:15" ht="25.95" customHeight="1">
      <c r="A42" s="86">
        <v>26</v>
      </c>
      <c r="B42" s="86">
        <v>30</v>
      </c>
      <c r="C42" s="87" t="s">
        <v>855</v>
      </c>
      <c r="D42" s="88">
        <v>488</v>
      </c>
      <c r="E42" s="88">
        <v>511.24</v>
      </c>
      <c r="F42" s="98">
        <f t="shared" si="7"/>
        <v>-4.5458101869963241E-2</v>
      </c>
      <c r="G42" s="88">
        <v>96</v>
      </c>
      <c r="H42" s="89">
        <v>1</v>
      </c>
      <c r="I42" s="89">
        <f t="shared" si="6"/>
        <v>96</v>
      </c>
      <c r="J42" s="89">
        <v>1</v>
      </c>
      <c r="K42" s="89">
        <v>9</v>
      </c>
      <c r="L42" s="88">
        <v>173497.87</v>
      </c>
      <c r="M42" s="88">
        <v>27289</v>
      </c>
      <c r="N42" s="90">
        <v>44916</v>
      </c>
      <c r="O42" s="91" t="s">
        <v>39</v>
      </c>
    </row>
    <row r="43" spans="1:15" ht="25.95" customHeight="1">
      <c r="A43" s="86">
        <v>27</v>
      </c>
      <c r="B43" s="86">
        <v>19</v>
      </c>
      <c r="C43" s="87" t="s">
        <v>897</v>
      </c>
      <c r="D43" s="88">
        <v>475.4</v>
      </c>
      <c r="E43" s="88">
        <v>1500</v>
      </c>
      <c r="F43" s="98">
        <f t="shared" si="7"/>
        <v>-0.6830666666666666</v>
      </c>
      <c r="G43" s="88">
        <v>64</v>
      </c>
      <c r="H43" s="89">
        <v>2</v>
      </c>
      <c r="I43" s="89">
        <f t="shared" si="6"/>
        <v>32</v>
      </c>
      <c r="J43" s="89">
        <v>1</v>
      </c>
      <c r="K43" s="89">
        <v>5</v>
      </c>
      <c r="L43" s="88">
        <v>60705.759999999995</v>
      </c>
      <c r="M43" s="88">
        <v>9330</v>
      </c>
      <c r="N43" s="90">
        <v>44946</v>
      </c>
      <c r="O43" s="91" t="s">
        <v>898</v>
      </c>
    </row>
    <row r="44" spans="1:15" ht="25.95" customHeight="1">
      <c r="A44" s="86">
        <v>28</v>
      </c>
      <c r="B44" s="86">
        <v>23</v>
      </c>
      <c r="C44" s="87" t="s">
        <v>873</v>
      </c>
      <c r="D44" s="88">
        <v>363.73</v>
      </c>
      <c r="E44" s="88">
        <v>1132.3</v>
      </c>
      <c r="F44" s="98">
        <f t="shared" si="7"/>
        <v>-0.67876887750596127</v>
      </c>
      <c r="G44" s="88">
        <v>54</v>
      </c>
      <c r="H44" s="89">
        <v>2</v>
      </c>
      <c r="I44" s="89">
        <f t="shared" si="6"/>
        <v>27</v>
      </c>
      <c r="J44" s="89">
        <v>1</v>
      </c>
      <c r="K44" s="89">
        <v>7</v>
      </c>
      <c r="L44" s="88">
        <v>79011.179999999993</v>
      </c>
      <c r="M44" s="88">
        <v>12356</v>
      </c>
      <c r="N44" s="90" t="s">
        <v>874</v>
      </c>
      <c r="O44" s="91" t="s">
        <v>39</v>
      </c>
    </row>
    <row r="45" spans="1:15" ht="25.95" customHeight="1">
      <c r="A45" s="86">
        <v>29</v>
      </c>
      <c r="B45" s="86">
        <v>33</v>
      </c>
      <c r="C45" s="87" t="s">
        <v>872</v>
      </c>
      <c r="D45" s="88">
        <v>306.10000000000002</v>
      </c>
      <c r="E45" s="88">
        <v>173</v>
      </c>
      <c r="F45" s="98">
        <f t="shared" si="7"/>
        <v>0.76936416184971113</v>
      </c>
      <c r="G45" s="88">
        <v>50</v>
      </c>
      <c r="H45" s="89">
        <v>2</v>
      </c>
      <c r="I45" s="89">
        <f t="shared" si="6"/>
        <v>25</v>
      </c>
      <c r="J45" s="89">
        <v>2</v>
      </c>
      <c r="K45" s="89">
        <v>7</v>
      </c>
      <c r="L45" s="88">
        <v>3293.35</v>
      </c>
      <c r="M45" s="88">
        <v>591</v>
      </c>
      <c r="N45" s="90">
        <v>44932</v>
      </c>
      <c r="O45" s="91" t="s">
        <v>482</v>
      </c>
    </row>
    <row r="46" spans="1:15" ht="25.95" customHeight="1">
      <c r="A46" s="86">
        <v>30</v>
      </c>
      <c r="B46" s="86">
        <v>13</v>
      </c>
      <c r="C46" s="87" t="s">
        <v>930</v>
      </c>
      <c r="D46" s="88">
        <v>243</v>
      </c>
      <c r="E46" s="88">
        <v>3876</v>
      </c>
      <c r="F46" s="98">
        <f t="shared" si="7"/>
        <v>-0.93730650154798767</v>
      </c>
      <c r="G46" s="88">
        <v>34</v>
      </c>
      <c r="H46" s="98" t="s">
        <v>36</v>
      </c>
      <c r="I46" s="98" t="s">
        <v>36</v>
      </c>
      <c r="J46" s="89">
        <v>1</v>
      </c>
      <c r="K46" s="89">
        <v>2</v>
      </c>
      <c r="L46" s="88">
        <v>7742</v>
      </c>
      <c r="M46" s="88">
        <v>1160</v>
      </c>
      <c r="N46" s="90">
        <v>44967</v>
      </c>
      <c r="O46" s="91" t="s">
        <v>65</v>
      </c>
    </row>
    <row r="47" spans="1:15" ht="25.35" customHeight="1">
      <c r="A47" s="107"/>
      <c r="B47" s="107"/>
      <c r="C47" s="117" t="s">
        <v>101</v>
      </c>
      <c r="D47" s="108">
        <f>SUM(D35:D46)</f>
        <v>336304.87999999995</v>
      </c>
      <c r="E47" s="108">
        <v>303853.14</v>
      </c>
      <c r="F47" s="109">
        <f t="shared" si="7"/>
        <v>0.10680073933084888</v>
      </c>
      <c r="G47" s="108">
        <f>SUM(G35:G46)</f>
        <v>57261</v>
      </c>
      <c r="H47" s="110"/>
      <c r="I47" s="110"/>
      <c r="J47" s="110"/>
      <c r="K47" s="110"/>
      <c r="L47" s="108"/>
      <c r="M47" s="108"/>
      <c r="N47" s="111"/>
      <c r="O47" s="112"/>
    </row>
    <row r="48" spans="1:15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15" ht="25.95" customHeight="1">
      <c r="A49" s="86">
        <v>31</v>
      </c>
      <c r="B49" s="86">
        <v>32</v>
      </c>
      <c r="C49" s="87" t="s">
        <v>753</v>
      </c>
      <c r="D49" s="88">
        <v>220.5</v>
      </c>
      <c r="E49" s="88">
        <v>277.60000000000002</v>
      </c>
      <c r="F49" s="98">
        <f>(D49-E49)/E49</f>
        <v>-0.20569164265129689</v>
      </c>
      <c r="G49" s="88">
        <v>32</v>
      </c>
      <c r="H49" s="89">
        <v>2</v>
      </c>
      <c r="I49" s="89">
        <f>G49/H49</f>
        <v>16</v>
      </c>
      <c r="J49" s="89">
        <v>1</v>
      </c>
      <c r="K49" s="89">
        <v>19</v>
      </c>
      <c r="L49" s="88">
        <v>1004274.9900000001</v>
      </c>
      <c r="M49" s="88">
        <v>144150</v>
      </c>
      <c r="N49" s="90">
        <v>44848</v>
      </c>
      <c r="O49" s="91" t="s">
        <v>754</v>
      </c>
    </row>
    <row r="50" spans="1:15" ht="25.95" customHeight="1">
      <c r="A50" s="86">
        <v>32</v>
      </c>
      <c r="B50" s="86" t="s">
        <v>34</v>
      </c>
      <c r="C50" s="87" t="s">
        <v>951</v>
      </c>
      <c r="D50" s="88">
        <v>146</v>
      </c>
      <c r="E50" s="98" t="s">
        <v>36</v>
      </c>
      <c r="F50" s="98" t="s">
        <v>36</v>
      </c>
      <c r="G50" s="88">
        <v>28</v>
      </c>
      <c r="H50" s="89">
        <v>3</v>
      </c>
      <c r="I50" s="89">
        <f t="shared" ref="I50:I52" si="8">G50/H50</f>
        <v>9.3333333333333339</v>
      </c>
      <c r="J50" s="89">
        <v>2</v>
      </c>
      <c r="K50" s="89">
        <v>1</v>
      </c>
      <c r="L50" s="88">
        <v>146</v>
      </c>
      <c r="M50" s="88">
        <v>28</v>
      </c>
      <c r="N50" s="90">
        <v>44974</v>
      </c>
      <c r="O50" s="91" t="s">
        <v>81</v>
      </c>
    </row>
    <row r="51" spans="1:15" ht="25.95" customHeight="1">
      <c r="A51" s="86">
        <v>33</v>
      </c>
      <c r="B51" s="86">
        <v>34</v>
      </c>
      <c r="C51" s="87" t="s">
        <v>849</v>
      </c>
      <c r="D51" s="88">
        <v>48</v>
      </c>
      <c r="E51" s="88">
        <v>46.1</v>
      </c>
      <c r="F51" s="98">
        <f>(D51-E51)/E51</f>
        <v>4.1214750542299318E-2</v>
      </c>
      <c r="G51" s="88">
        <v>16</v>
      </c>
      <c r="H51" s="89">
        <v>1</v>
      </c>
      <c r="I51" s="89">
        <f t="shared" si="8"/>
        <v>16</v>
      </c>
      <c r="J51" s="89">
        <v>1</v>
      </c>
      <c r="K51" s="89">
        <v>10</v>
      </c>
      <c r="L51" s="88">
        <v>20199.669999999998</v>
      </c>
      <c r="M51" s="88">
        <f>4011+4+16</f>
        <v>4031</v>
      </c>
      <c r="N51" s="90">
        <v>44911</v>
      </c>
      <c r="O51" s="91" t="s">
        <v>799</v>
      </c>
    </row>
    <row r="52" spans="1:15" ht="25.95" customHeight="1">
      <c r="A52" s="86">
        <v>34</v>
      </c>
      <c r="B52" s="86">
        <v>25</v>
      </c>
      <c r="C52" s="87" t="s">
        <v>909</v>
      </c>
      <c r="D52" s="88">
        <v>44.4</v>
      </c>
      <c r="E52" s="88">
        <v>796</v>
      </c>
      <c r="F52" s="98">
        <f>(D52-E52)/E52</f>
        <v>-0.94422110552763827</v>
      </c>
      <c r="G52" s="88">
        <v>6</v>
      </c>
      <c r="H52" s="89">
        <v>1</v>
      </c>
      <c r="I52" s="89">
        <f t="shared" si="8"/>
        <v>6</v>
      </c>
      <c r="J52" s="89">
        <v>1</v>
      </c>
      <c r="K52" s="89">
        <v>5</v>
      </c>
      <c r="L52" s="88">
        <v>5302.0999999999995</v>
      </c>
      <c r="M52" s="88">
        <v>1075</v>
      </c>
      <c r="N52" s="90">
        <v>44951</v>
      </c>
      <c r="O52" s="91" t="s">
        <v>910</v>
      </c>
    </row>
    <row r="53" spans="1:15" ht="25.95" customHeight="1">
      <c r="A53" s="86"/>
      <c r="B53" s="86"/>
      <c r="C53" s="117" t="s">
        <v>937</v>
      </c>
      <c r="D53" s="108">
        <f>SUM(D47:D52)</f>
        <v>336763.77999999997</v>
      </c>
      <c r="E53" s="110">
        <v>305316</v>
      </c>
      <c r="F53" s="109">
        <f>(D53-E53)/E53</f>
        <v>0.10300075986846405</v>
      </c>
      <c r="G53" s="108">
        <f>SUM(G47:G52)</f>
        <v>57343</v>
      </c>
      <c r="H53" s="89"/>
      <c r="I53" s="89"/>
      <c r="J53" s="89"/>
      <c r="K53" s="89"/>
      <c r="L53" s="88" t="s">
        <v>946</v>
      </c>
      <c r="M53" s="88"/>
      <c r="N53" s="90"/>
      <c r="O53" s="91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sheetPr codeName="Sheet68"/>
  <dimension ref="A1:Z62"/>
  <sheetViews>
    <sheetView topLeftCell="A23"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1" style="1" bestFit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 ht="21.6">
      <c r="A6" s="159"/>
      <c r="B6" s="159"/>
      <c r="C6" s="156"/>
      <c r="D6" s="4" t="s">
        <v>330</v>
      </c>
      <c r="E6" s="4" t="s">
        <v>335</v>
      </c>
      <c r="F6" s="156"/>
      <c r="G6" s="4" t="s">
        <v>335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Z9" s="32"/>
    </row>
    <row r="10" spans="1:26" ht="21.6">
      <c r="A10" s="159"/>
      <c r="B10" s="159"/>
      <c r="C10" s="156"/>
      <c r="D10" s="75" t="s">
        <v>331</v>
      </c>
      <c r="E10" s="75" t="s">
        <v>336</v>
      </c>
      <c r="F10" s="156"/>
      <c r="G10" s="75" t="s">
        <v>336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sheetPr codeName="Sheet69"/>
  <dimension ref="A1:Z65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 ht="21.6">
      <c r="A6" s="159"/>
      <c r="B6" s="159"/>
      <c r="C6" s="156"/>
      <c r="D6" s="4" t="s">
        <v>335</v>
      </c>
      <c r="E6" s="4" t="s">
        <v>342</v>
      </c>
      <c r="F6" s="156"/>
      <c r="G6" s="4" t="s">
        <v>335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Z9" s="32"/>
    </row>
    <row r="10" spans="1:26" ht="21.6">
      <c r="A10" s="159"/>
      <c r="B10" s="159"/>
      <c r="C10" s="156"/>
      <c r="D10" s="75" t="s">
        <v>336</v>
      </c>
      <c r="E10" s="75" t="s">
        <v>343</v>
      </c>
      <c r="F10" s="156"/>
      <c r="G10" s="75" t="s">
        <v>336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sheetPr codeName="Sheet70"/>
  <dimension ref="A1:Z66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 ht="21.6">
      <c r="A6" s="159"/>
      <c r="B6" s="159"/>
      <c r="C6" s="156"/>
      <c r="D6" s="4" t="s">
        <v>342</v>
      </c>
      <c r="E6" s="4" t="s">
        <v>352</v>
      </c>
      <c r="F6" s="156"/>
      <c r="G6" s="4" t="s">
        <v>352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Z9" s="32"/>
    </row>
    <row r="10" spans="1:26" ht="21.6">
      <c r="A10" s="159"/>
      <c r="B10" s="159"/>
      <c r="C10" s="156"/>
      <c r="D10" s="75" t="s">
        <v>343</v>
      </c>
      <c r="E10" s="75" t="s">
        <v>353</v>
      </c>
      <c r="F10" s="156"/>
      <c r="G10" s="75" t="s">
        <v>353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sheetPr codeName="Sheet71"/>
  <dimension ref="A1:Z69"/>
  <sheetViews>
    <sheetView topLeftCell="A10" zoomScale="60" zoomScaleNormal="60" workbookViewId="0">
      <selection activeCell="O38" sqref="O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4.88671875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 ht="21.6">
      <c r="A6" s="159"/>
      <c r="B6" s="159"/>
      <c r="C6" s="156"/>
      <c r="D6" s="4" t="s">
        <v>352</v>
      </c>
      <c r="E6" s="4" t="s">
        <v>360</v>
      </c>
      <c r="F6" s="156"/>
      <c r="G6" s="4" t="s">
        <v>352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Y9" s="32"/>
      <c r="Z9" s="32"/>
    </row>
    <row r="10" spans="1:26" ht="21.6">
      <c r="A10" s="159"/>
      <c r="B10" s="159"/>
      <c r="C10" s="156"/>
      <c r="D10" s="75" t="s">
        <v>353</v>
      </c>
      <c r="E10" s="75" t="s">
        <v>361</v>
      </c>
      <c r="F10" s="156"/>
      <c r="G10" s="75" t="s">
        <v>353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sheetPr codeName="Sheet72"/>
  <dimension ref="A1:Z68"/>
  <sheetViews>
    <sheetView topLeftCell="A10" zoomScale="60" zoomScaleNormal="60" workbookViewId="0">
      <selection activeCell="A26" sqref="A26:XFD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360</v>
      </c>
      <c r="E6" s="4" t="s">
        <v>371</v>
      </c>
      <c r="F6" s="156"/>
      <c r="G6" s="4" t="s">
        <v>360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6">
      <c r="A10" s="159"/>
      <c r="B10" s="159"/>
      <c r="C10" s="156"/>
      <c r="D10" s="75" t="s">
        <v>361</v>
      </c>
      <c r="E10" s="75" t="s">
        <v>372</v>
      </c>
      <c r="F10" s="156"/>
      <c r="G10" s="75" t="s">
        <v>361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sheetPr codeName="Sheet73"/>
  <dimension ref="A1:Z70"/>
  <sheetViews>
    <sheetView topLeftCell="A13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371</v>
      </c>
      <c r="E6" s="4" t="s">
        <v>378</v>
      </c>
      <c r="F6" s="156"/>
      <c r="G6" s="4" t="s">
        <v>371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6" ht="21.6">
      <c r="A10" s="159"/>
      <c r="B10" s="159"/>
      <c r="C10" s="156"/>
      <c r="D10" s="75" t="s">
        <v>372</v>
      </c>
      <c r="E10" s="75" t="s">
        <v>379</v>
      </c>
      <c r="F10" s="156"/>
      <c r="G10" s="75" t="s">
        <v>372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sheetPr codeName="Sheet74"/>
  <dimension ref="A1:Z73"/>
  <sheetViews>
    <sheetView topLeftCell="A19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2" style="1" bestFit="1" customWidth="1"/>
    <col min="25" max="25" width="14.88671875" style="1" customWidth="1"/>
    <col min="26" max="26" width="13.6640625" style="1" customWidth="1"/>
    <col min="27" max="16384" width="8.88671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378</v>
      </c>
      <c r="E6" s="4" t="s">
        <v>388</v>
      </c>
      <c r="F6" s="156"/>
      <c r="G6" s="4" t="s">
        <v>378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  <c r="Z9" s="32"/>
    </row>
    <row r="10" spans="1:26" ht="21.6">
      <c r="A10" s="159"/>
      <c r="B10" s="159"/>
      <c r="C10" s="156"/>
      <c r="D10" s="75" t="s">
        <v>379</v>
      </c>
      <c r="E10" s="75" t="s">
        <v>389</v>
      </c>
      <c r="F10" s="156"/>
      <c r="G10" s="75" t="s">
        <v>379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  <c r="Z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sheetPr codeName="Sheet75"/>
  <dimension ref="A1:Z70"/>
  <sheetViews>
    <sheetView zoomScale="60" zoomScaleNormal="60" workbookViewId="0">
      <selection activeCell="C38" sqref="C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388</v>
      </c>
      <c r="E6" s="4" t="s">
        <v>401</v>
      </c>
      <c r="F6" s="156"/>
      <c r="G6" s="4" t="s">
        <v>388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6" ht="21.6">
      <c r="A10" s="159"/>
      <c r="B10" s="159"/>
      <c r="C10" s="156"/>
      <c r="D10" s="75" t="s">
        <v>389</v>
      </c>
      <c r="E10" s="75" t="s">
        <v>402</v>
      </c>
      <c r="F10" s="156"/>
      <c r="G10" s="75" t="s">
        <v>389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sheetPr codeName="Sheet76"/>
  <dimension ref="A1:Z67"/>
  <sheetViews>
    <sheetView zoomScale="60" zoomScaleNormal="60" workbookViewId="0">
      <selection activeCell="C32" sqref="C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8.88671875" style="1"/>
    <col min="25" max="25" width="13.664062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401</v>
      </c>
      <c r="E6" s="4" t="s">
        <v>410</v>
      </c>
      <c r="F6" s="156"/>
      <c r="G6" s="4" t="s">
        <v>401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2"/>
      <c r="Z9" s="33"/>
    </row>
    <row r="10" spans="1:26" ht="21.6">
      <c r="A10" s="159"/>
      <c r="B10" s="159"/>
      <c r="C10" s="156"/>
      <c r="D10" s="75" t="s">
        <v>402</v>
      </c>
      <c r="E10" s="75" t="s">
        <v>411</v>
      </c>
      <c r="F10" s="156"/>
      <c r="G10" s="75" t="s">
        <v>402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sheetPr codeName="Sheet77"/>
  <dimension ref="A1:Z67"/>
  <sheetViews>
    <sheetView topLeftCell="A2" zoomScale="60" zoomScaleNormal="60" workbookViewId="0">
      <selection activeCell="C27" sqref="C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 ht="21.6">
      <c r="A6" s="159"/>
      <c r="B6" s="159"/>
      <c r="C6" s="156"/>
      <c r="D6" s="4" t="s">
        <v>410</v>
      </c>
      <c r="E6" s="4" t="s">
        <v>416</v>
      </c>
      <c r="F6" s="156"/>
      <c r="G6" s="4" t="s">
        <v>410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</row>
    <row r="10" spans="1:26" ht="21.6">
      <c r="A10" s="159"/>
      <c r="B10" s="159"/>
      <c r="C10" s="156"/>
      <c r="D10" s="75" t="s">
        <v>411</v>
      </c>
      <c r="E10" s="75" t="s">
        <v>417</v>
      </c>
      <c r="F10" s="156"/>
      <c r="G10" s="75" t="s">
        <v>411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FAEF-BF28-4D97-9EB8-AFE69F006C88}">
  <dimension ref="A1:AA76"/>
  <sheetViews>
    <sheetView topLeftCell="A13" zoomScale="60" zoomScaleNormal="60" workbookViewId="0">
      <selection activeCell="O41" sqref="O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925</v>
      </c>
      <c r="F1" s="2"/>
      <c r="G1" s="2"/>
      <c r="H1" s="2"/>
      <c r="I1" s="2"/>
    </row>
    <row r="2" spans="1:25" ht="19.5" customHeight="1">
      <c r="E2" s="2" t="s">
        <v>926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5">
      <c r="A6" s="159"/>
      <c r="B6" s="159"/>
      <c r="C6" s="156"/>
      <c r="D6" s="4" t="s">
        <v>927</v>
      </c>
      <c r="E6" s="4" t="s">
        <v>914</v>
      </c>
      <c r="F6" s="156"/>
      <c r="G6" s="4" t="s">
        <v>927</v>
      </c>
      <c r="H6" s="156"/>
      <c r="I6" s="156"/>
      <c r="J6" s="156"/>
      <c r="K6" s="156"/>
      <c r="L6" s="156"/>
      <c r="M6" s="156"/>
      <c r="N6" s="156"/>
      <c r="O6" s="156"/>
    </row>
    <row r="7" spans="1:25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5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</row>
    <row r="9" spans="1:25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33"/>
      <c r="S9" s="32"/>
      <c r="T9" s="32"/>
      <c r="V9" s="32"/>
      <c r="W9" s="33"/>
      <c r="X9" s="32"/>
      <c r="Y9" s="26"/>
    </row>
    <row r="10" spans="1:25">
      <c r="A10" s="159"/>
      <c r="B10" s="159"/>
      <c r="C10" s="156"/>
      <c r="D10" s="4" t="s">
        <v>928</v>
      </c>
      <c r="E10" s="4" t="s">
        <v>915</v>
      </c>
      <c r="F10" s="156"/>
      <c r="G10" s="4" t="s">
        <v>928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33"/>
      <c r="S10" s="32"/>
      <c r="T10" s="7"/>
      <c r="V10" s="26"/>
      <c r="W10" s="33"/>
      <c r="X10" s="32"/>
      <c r="Y10" s="33"/>
    </row>
    <row r="11" spans="1:25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P12" s="54"/>
      <c r="Q12" s="56"/>
      <c r="R12" s="55"/>
      <c r="S12" s="56"/>
      <c r="W12" s="56"/>
      <c r="X12" s="26"/>
      <c r="Y12" s="7"/>
    </row>
    <row r="13" spans="1:25" s="97" customFormat="1" ht="25.95" customHeight="1">
      <c r="A13" s="86">
        <v>1</v>
      </c>
      <c r="B13" s="86">
        <v>1</v>
      </c>
      <c r="C13" s="87" t="s">
        <v>850</v>
      </c>
      <c r="D13" s="88">
        <v>49075.46</v>
      </c>
      <c r="E13" s="88">
        <v>63625.29</v>
      </c>
      <c r="F13" s="98">
        <f>(D13-E13)/E13</f>
        <v>-0.22867997929754036</v>
      </c>
      <c r="G13" s="88">
        <v>5633</v>
      </c>
      <c r="H13" s="89">
        <v>70</v>
      </c>
      <c r="I13" s="89">
        <f t="shared" ref="I13:I22" si="0">G13/H13</f>
        <v>80.471428571428575</v>
      </c>
      <c r="J13" s="89">
        <v>15</v>
      </c>
      <c r="K13" s="89">
        <v>9</v>
      </c>
      <c r="L13" s="88">
        <v>2514391.48</v>
      </c>
      <c r="M13" s="88">
        <v>333055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95" customHeight="1">
      <c r="A14" s="86">
        <v>2</v>
      </c>
      <c r="B14" s="86">
        <v>3</v>
      </c>
      <c r="C14" s="87" t="s">
        <v>924</v>
      </c>
      <c r="D14" s="88">
        <v>47537.07</v>
      </c>
      <c r="E14" s="88">
        <v>49887.18</v>
      </c>
      <c r="F14" s="98">
        <f>(D14-E14)/E14</f>
        <v>-4.7108495609493269E-2</v>
      </c>
      <c r="G14" s="88">
        <v>9352</v>
      </c>
      <c r="H14" s="89">
        <v>121</v>
      </c>
      <c r="I14" s="89">
        <f t="shared" si="0"/>
        <v>77.289256198347104</v>
      </c>
      <c r="J14" s="89">
        <v>18</v>
      </c>
      <c r="K14" s="89">
        <v>2</v>
      </c>
      <c r="L14" s="88">
        <v>107052.14</v>
      </c>
      <c r="M14" s="88">
        <v>21194</v>
      </c>
      <c r="N14" s="90">
        <v>44960</v>
      </c>
      <c r="O14" s="91" t="s">
        <v>922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95" customHeight="1">
      <c r="A15" s="86">
        <v>3</v>
      </c>
      <c r="B15" s="86">
        <v>2</v>
      </c>
      <c r="C15" s="28" t="s">
        <v>916</v>
      </c>
      <c r="D15" s="41">
        <v>33980.870000000003</v>
      </c>
      <c r="E15" s="41">
        <v>53186.09</v>
      </c>
      <c r="F15" s="98">
        <f>(D15-E15)/E15</f>
        <v>-0.36109479000994421</v>
      </c>
      <c r="G15" s="41">
        <v>4932</v>
      </c>
      <c r="H15" s="41">
        <v>86</v>
      </c>
      <c r="I15" s="89">
        <f t="shared" si="0"/>
        <v>57.348837209302324</v>
      </c>
      <c r="J15" s="41">
        <v>12</v>
      </c>
      <c r="K15" s="39">
        <v>2</v>
      </c>
      <c r="L15" s="41">
        <v>128943.57</v>
      </c>
      <c r="M15" s="41">
        <v>19677</v>
      </c>
      <c r="N15" s="78">
        <v>44960</v>
      </c>
      <c r="O15" s="36" t="s">
        <v>62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95" customHeight="1">
      <c r="A16" s="86">
        <v>4</v>
      </c>
      <c r="B16" s="86">
        <v>4</v>
      </c>
      <c r="C16" s="87" t="s">
        <v>836</v>
      </c>
      <c r="D16" s="88">
        <v>31002.95</v>
      </c>
      <c r="E16" s="88">
        <v>31549.01</v>
      </c>
      <c r="F16" s="98">
        <f>(D16-E16)/E16</f>
        <v>-1.7308308564991347E-2</v>
      </c>
      <c r="G16" s="88">
        <v>5511</v>
      </c>
      <c r="H16" s="89">
        <v>95</v>
      </c>
      <c r="I16" s="89">
        <f t="shared" si="0"/>
        <v>58.010526315789477</v>
      </c>
      <c r="J16" s="89">
        <v>19</v>
      </c>
      <c r="K16" s="89">
        <v>8</v>
      </c>
      <c r="L16" s="88">
        <v>888949.41</v>
      </c>
      <c r="M16" s="88">
        <v>165422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95" customHeight="1">
      <c r="A17" s="86">
        <v>5</v>
      </c>
      <c r="B17" s="86" t="s">
        <v>34</v>
      </c>
      <c r="C17" s="87" t="s">
        <v>931</v>
      </c>
      <c r="D17" s="88">
        <v>28217.79</v>
      </c>
      <c r="E17" s="98" t="s">
        <v>36</v>
      </c>
      <c r="F17" s="98" t="s">
        <v>36</v>
      </c>
      <c r="G17" s="88">
        <v>4049</v>
      </c>
      <c r="H17" s="89">
        <v>53</v>
      </c>
      <c r="I17" s="89">
        <f t="shared" si="0"/>
        <v>76.396226415094333</v>
      </c>
      <c r="J17" s="89">
        <v>19</v>
      </c>
      <c r="K17" s="89">
        <v>1</v>
      </c>
      <c r="L17" s="88">
        <v>30540.62</v>
      </c>
      <c r="M17" s="88">
        <v>4518</v>
      </c>
      <c r="N17" s="90">
        <v>44967</v>
      </c>
      <c r="O17" s="91" t="s">
        <v>539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95" customHeight="1">
      <c r="A18" s="86">
        <v>6</v>
      </c>
      <c r="B18" s="86" t="s">
        <v>34</v>
      </c>
      <c r="C18" s="87" t="s">
        <v>932</v>
      </c>
      <c r="D18" s="88">
        <v>27544.65</v>
      </c>
      <c r="E18" s="88" t="s">
        <v>36</v>
      </c>
      <c r="F18" s="98" t="s">
        <v>36</v>
      </c>
      <c r="G18" s="88">
        <v>3744</v>
      </c>
      <c r="H18" s="89">
        <v>17</v>
      </c>
      <c r="I18" s="89">
        <f t="shared" si="0"/>
        <v>220.23529411764707</v>
      </c>
      <c r="J18" s="89">
        <v>8</v>
      </c>
      <c r="K18" s="89">
        <v>1</v>
      </c>
      <c r="L18" s="88">
        <v>63822.82</v>
      </c>
      <c r="M18" s="88">
        <v>7478</v>
      </c>
      <c r="N18" s="90">
        <v>44967</v>
      </c>
      <c r="O18" s="91" t="s">
        <v>933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95" customHeight="1">
      <c r="A19" s="86">
        <v>7</v>
      </c>
      <c r="B19" s="86" t="s">
        <v>34</v>
      </c>
      <c r="C19" s="87" t="s">
        <v>934</v>
      </c>
      <c r="D19" s="88">
        <v>15923.95</v>
      </c>
      <c r="E19" s="88" t="s">
        <v>36</v>
      </c>
      <c r="F19" s="98" t="s">
        <v>36</v>
      </c>
      <c r="G19" s="88">
        <v>2182</v>
      </c>
      <c r="H19" s="89">
        <v>45</v>
      </c>
      <c r="I19" s="89">
        <f t="shared" si="0"/>
        <v>48.488888888888887</v>
      </c>
      <c r="J19" s="89">
        <v>10</v>
      </c>
      <c r="K19" s="89">
        <v>1</v>
      </c>
      <c r="L19" s="88">
        <v>16670.34</v>
      </c>
      <c r="M19" s="88">
        <v>2290</v>
      </c>
      <c r="N19" s="90">
        <v>44967</v>
      </c>
      <c r="O19" s="91" t="s">
        <v>935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95" customHeight="1">
      <c r="A20" s="86">
        <v>8</v>
      </c>
      <c r="B20" s="86">
        <v>5</v>
      </c>
      <c r="C20" s="87" t="s">
        <v>863</v>
      </c>
      <c r="D20" s="88">
        <v>13505.84</v>
      </c>
      <c r="E20" s="88">
        <v>18460.419999999998</v>
      </c>
      <c r="F20" s="98">
        <f>(D20-E20)/E20</f>
        <v>-0.26838934325437874</v>
      </c>
      <c r="G20" s="88">
        <v>1856</v>
      </c>
      <c r="H20" s="89">
        <v>31</v>
      </c>
      <c r="I20" s="89">
        <f t="shared" si="0"/>
        <v>59.87096774193548</v>
      </c>
      <c r="J20" s="89">
        <v>4</v>
      </c>
      <c r="K20" s="89">
        <v>7</v>
      </c>
      <c r="L20" s="88">
        <v>861815.79999999993</v>
      </c>
      <c r="M20" s="88">
        <v>129040</v>
      </c>
      <c r="N20" s="90">
        <v>44925</v>
      </c>
      <c r="O20" s="91" t="s">
        <v>314</v>
      </c>
      <c r="P20" s="92"/>
      <c r="Q20" s="93"/>
      <c r="R20" s="99"/>
      <c r="S20" s="93"/>
      <c r="T20" s="120"/>
      <c r="U20" s="120"/>
      <c r="V20" s="122"/>
      <c r="W20" s="93"/>
      <c r="X20" s="122"/>
      <c r="Y20" s="123"/>
    </row>
    <row r="21" spans="1:27" s="97" customFormat="1" ht="25.95" customHeight="1">
      <c r="A21" s="86">
        <v>9</v>
      </c>
      <c r="B21" s="86">
        <v>6</v>
      </c>
      <c r="C21" s="87" t="s">
        <v>908</v>
      </c>
      <c r="D21" s="88">
        <v>11029.81</v>
      </c>
      <c r="E21" s="88">
        <v>16452.509999999998</v>
      </c>
      <c r="F21" s="98">
        <f>(D21-E21)/E21</f>
        <v>-0.32959712530185359</v>
      </c>
      <c r="G21" s="88">
        <v>1571</v>
      </c>
      <c r="H21" s="89">
        <v>39</v>
      </c>
      <c r="I21" s="89">
        <f t="shared" si="0"/>
        <v>40.282051282051285</v>
      </c>
      <c r="J21" s="89">
        <v>10</v>
      </c>
      <c r="K21" s="89">
        <v>3</v>
      </c>
      <c r="L21" s="88">
        <v>69284.399999999994</v>
      </c>
      <c r="M21" s="88">
        <v>10302</v>
      </c>
      <c r="N21" s="90">
        <v>44953</v>
      </c>
      <c r="O21" s="91" t="s">
        <v>48</v>
      </c>
      <c r="P21" s="92"/>
      <c r="Q21" s="93"/>
      <c r="R21" s="99"/>
      <c r="S21" s="93"/>
      <c r="T21" s="120"/>
      <c r="U21" s="120"/>
      <c r="V21" s="122"/>
      <c r="W21" s="93"/>
      <c r="X21" s="122"/>
      <c r="Y21" s="123"/>
    </row>
    <row r="22" spans="1:27" s="97" customFormat="1" ht="25.95" customHeight="1">
      <c r="A22" s="86">
        <v>10</v>
      </c>
      <c r="B22" s="86" t="s">
        <v>34</v>
      </c>
      <c r="C22" s="87" t="s">
        <v>938</v>
      </c>
      <c r="D22" s="88">
        <v>5585.51</v>
      </c>
      <c r="E22" s="88" t="s">
        <v>36</v>
      </c>
      <c r="F22" s="98" t="s">
        <v>36</v>
      </c>
      <c r="G22" s="88">
        <v>752</v>
      </c>
      <c r="H22" s="89">
        <v>25</v>
      </c>
      <c r="I22" s="89">
        <f t="shared" si="0"/>
        <v>30.08</v>
      </c>
      <c r="J22" s="89">
        <v>9</v>
      </c>
      <c r="K22" s="89">
        <v>1</v>
      </c>
      <c r="L22" s="88">
        <v>5585.51</v>
      </c>
      <c r="M22" s="88">
        <v>752</v>
      </c>
      <c r="N22" s="90">
        <v>44967</v>
      </c>
      <c r="O22" s="91" t="s">
        <v>50</v>
      </c>
      <c r="P22" s="92"/>
      <c r="Q22" s="93"/>
      <c r="R22" s="99"/>
      <c r="S22" s="93"/>
      <c r="T22" s="120"/>
      <c r="U22" s="120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263403.90000000002</v>
      </c>
      <c r="E23" s="108">
        <v>265965.95</v>
      </c>
      <c r="F23" s="109">
        <f>(D23-E23)/E23</f>
        <v>-9.6330000137235163E-3</v>
      </c>
      <c r="G23" s="108">
        <f>SUM(G13:G22)</f>
        <v>39582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22"/>
      <c r="W23" s="93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93"/>
    </row>
    <row r="25" spans="1:27" s="97" customFormat="1" ht="25.95" customHeight="1">
      <c r="A25" s="86">
        <v>11</v>
      </c>
      <c r="B25" s="86">
        <v>9</v>
      </c>
      <c r="C25" s="87" t="s">
        <v>900</v>
      </c>
      <c r="D25" s="88">
        <v>4762.66</v>
      </c>
      <c r="E25" s="88">
        <v>7966.67</v>
      </c>
      <c r="F25" s="98">
        <f>(D25-E25)/E25</f>
        <v>-0.40217681917287901</v>
      </c>
      <c r="G25" s="88">
        <v>662</v>
      </c>
      <c r="H25" s="89">
        <v>14</v>
      </c>
      <c r="I25" s="89">
        <f>G25/H25</f>
        <v>47.285714285714285</v>
      </c>
      <c r="J25" s="89">
        <v>4</v>
      </c>
      <c r="K25" s="89">
        <v>4</v>
      </c>
      <c r="L25" s="88">
        <v>84644.86</v>
      </c>
      <c r="M25" s="88">
        <v>12686</v>
      </c>
      <c r="N25" s="90">
        <v>44946</v>
      </c>
      <c r="O25" s="91" t="s">
        <v>920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95" customHeight="1">
      <c r="A26" s="86">
        <v>12</v>
      </c>
      <c r="B26" s="86">
        <v>7</v>
      </c>
      <c r="C26" s="87" t="s">
        <v>919</v>
      </c>
      <c r="D26" s="88">
        <v>4388.6499999999996</v>
      </c>
      <c r="E26" s="88">
        <v>10685.61</v>
      </c>
      <c r="F26" s="98">
        <f>(D26-E26)/E26</f>
        <v>-0.58929345166069136</v>
      </c>
      <c r="G26" s="88">
        <v>671</v>
      </c>
      <c r="H26" s="89">
        <v>18</v>
      </c>
      <c r="I26" s="89">
        <f>G26/H26</f>
        <v>37.277777777777779</v>
      </c>
      <c r="J26" s="89">
        <v>8</v>
      </c>
      <c r="K26" s="89">
        <v>2</v>
      </c>
      <c r="L26" s="88">
        <v>19001.580000000002</v>
      </c>
      <c r="M26" s="88">
        <v>2974</v>
      </c>
      <c r="N26" s="90">
        <v>44960</v>
      </c>
      <c r="O26" s="91" t="s">
        <v>41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95" customHeight="1">
      <c r="A27" s="86">
        <v>13</v>
      </c>
      <c r="B27" s="86" t="s">
        <v>34</v>
      </c>
      <c r="C27" s="87" t="s">
        <v>930</v>
      </c>
      <c r="D27" s="88">
        <v>3876</v>
      </c>
      <c r="E27" s="98" t="s">
        <v>36</v>
      </c>
      <c r="F27" s="98" t="s">
        <v>36</v>
      </c>
      <c r="G27" s="88">
        <v>569</v>
      </c>
      <c r="H27" s="98" t="s">
        <v>36</v>
      </c>
      <c r="I27" s="98" t="s">
        <v>36</v>
      </c>
      <c r="J27" s="89">
        <v>9</v>
      </c>
      <c r="K27" s="89">
        <v>1</v>
      </c>
      <c r="L27" s="88">
        <v>3876</v>
      </c>
      <c r="M27" s="88">
        <v>569</v>
      </c>
      <c r="N27" s="90">
        <v>44967</v>
      </c>
      <c r="O27" s="91" t="s">
        <v>65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95" customHeight="1">
      <c r="A28" s="86">
        <v>14</v>
      </c>
      <c r="B28" s="86">
        <v>11</v>
      </c>
      <c r="C28" s="87" t="s">
        <v>865</v>
      </c>
      <c r="D28" s="89">
        <v>3385.74</v>
      </c>
      <c r="E28" s="89">
        <v>3981.22</v>
      </c>
      <c r="F28" s="98">
        <f t="shared" ref="F28:F34" si="1">(D28-E28)/E28</f>
        <v>-0.14957224167466254</v>
      </c>
      <c r="G28" s="88">
        <v>691</v>
      </c>
      <c r="H28" s="89">
        <v>18</v>
      </c>
      <c r="I28" s="89">
        <f>G28/H28</f>
        <v>38.388888888888886</v>
      </c>
      <c r="J28" s="89">
        <v>9</v>
      </c>
      <c r="K28" s="89">
        <v>7</v>
      </c>
      <c r="L28" s="88">
        <v>150247.96000000002</v>
      </c>
      <c r="M28" s="88">
        <v>30349</v>
      </c>
      <c r="N28" s="90">
        <v>44925</v>
      </c>
      <c r="O28" s="91" t="s">
        <v>876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95" customHeight="1">
      <c r="A29" s="86">
        <v>15</v>
      </c>
      <c r="B29" s="86">
        <v>14</v>
      </c>
      <c r="C29" s="87" t="s">
        <v>907</v>
      </c>
      <c r="D29" s="88">
        <v>3235.1</v>
      </c>
      <c r="E29" s="88">
        <v>3867.42</v>
      </c>
      <c r="F29" s="98">
        <f t="shared" si="1"/>
        <v>-0.16349918033210775</v>
      </c>
      <c r="G29" s="88">
        <v>510</v>
      </c>
      <c r="H29" s="89">
        <v>16</v>
      </c>
      <c r="I29" s="89">
        <f>G29/H29</f>
        <v>31.875</v>
      </c>
      <c r="J29" s="89">
        <v>8</v>
      </c>
      <c r="K29" s="89">
        <v>3</v>
      </c>
      <c r="L29" s="88">
        <v>25318.14</v>
      </c>
      <c r="M29" s="88">
        <v>4282</v>
      </c>
      <c r="N29" s="90">
        <v>44953</v>
      </c>
      <c r="O29" s="91" t="s">
        <v>48</v>
      </c>
      <c r="P29" s="92"/>
      <c r="Q29" s="93"/>
      <c r="R29" s="99"/>
      <c r="S29" s="93"/>
      <c r="V29" s="125"/>
      <c r="W29" s="93"/>
      <c r="X29" s="122"/>
      <c r="Y29" s="123"/>
    </row>
    <row r="30" spans="1:27" s="97" customFormat="1" ht="25.95" customHeight="1">
      <c r="A30" s="86">
        <v>16</v>
      </c>
      <c r="B30" s="86">
        <v>8</v>
      </c>
      <c r="C30" s="87" t="s">
        <v>917</v>
      </c>
      <c r="D30" s="88">
        <v>3023.14</v>
      </c>
      <c r="E30" s="88">
        <v>9832.33</v>
      </c>
      <c r="F30" s="98">
        <f t="shared" si="1"/>
        <v>-0.69253066160309917</v>
      </c>
      <c r="G30" s="88">
        <v>422</v>
      </c>
      <c r="H30" s="89">
        <v>19</v>
      </c>
      <c r="I30" s="89">
        <f>G30/H30</f>
        <v>22.210526315789473</v>
      </c>
      <c r="J30" s="89">
        <v>7</v>
      </c>
      <c r="K30" s="89">
        <v>2</v>
      </c>
      <c r="L30" s="88">
        <v>16055.74</v>
      </c>
      <c r="M30" s="88">
        <v>2429</v>
      </c>
      <c r="N30" s="90">
        <v>44960</v>
      </c>
      <c r="O30" s="91" t="s">
        <v>918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95" customHeight="1">
      <c r="A31" s="86">
        <v>17</v>
      </c>
      <c r="B31" s="86">
        <v>12</v>
      </c>
      <c r="C31" s="87" t="s">
        <v>880</v>
      </c>
      <c r="D31" s="88">
        <v>2712</v>
      </c>
      <c r="E31" s="88">
        <v>3965</v>
      </c>
      <c r="F31" s="98">
        <f t="shared" si="1"/>
        <v>-0.31601513240857504</v>
      </c>
      <c r="G31" s="88">
        <v>521</v>
      </c>
      <c r="H31" s="89" t="s">
        <v>36</v>
      </c>
      <c r="I31" s="89" t="s">
        <v>36</v>
      </c>
      <c r="J31" s="89">
        <v>6</v>
      </c>
      <c r="K31" s="89">
        <v>5</v>
      </c>
      <c r="L31" s="88">
        <v>58272</v>
      </c>
      <c r="M31" s="88">
        <v>12009</v>
      </c>
      <c r="N31" s="90">
        <v>44939</v>
      </c>
      <c r="O31" s="91" t="s">
        <v>65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95" customHeight="1">
      <c r="A32" s="86">
        <v>18</v>
      </c>
      <c r="B32" s="86">
        <v>13</v>
      </c>
      <c r="C32" s="87" t="s">
        <v>905</v>
      </c>
      <c r="D32" s="88">
        <v>2169.42</v>
      </c>
      <c r="E32" s="88">
        <v>3953.55</v>
      </c>
      <c r="F32" s="98">
        <f t="shared" si="1"/>
        <v>-0.45127290662822023</v>
      </c>
      <c r="G32" s="88">
        <v>378</v>
      </c>
      <c r="H32" s="89">
        <v>9</v>
      </c>
      <c r="I32" s="89">
        <f>G32/H32</f>
        <v>42</v>
      </c>
      <c r="J32" s="89">
        <v>6</v>
      </c>
      <c r="K32" s="89">
        <v>3</v>
      </c>
      <c r="L32" s="88">
        <v>21200.18</v>
      </c>
      <c r="M32" s="88">
        <v>3508</v>
      </c>
      <c r="N32" s="90">
        <v>44953</v>
      </c>
      <c r="O32" s="91" t="s">
        <v>906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95" customHeight="1">
      <c r="A33" s="86">
        <v>19</v>
      </c>
      <c r="B33" s="88" t="s">
        <v>36</v>
      </c>
      <c r="C33" s="87" t="s">
        <v>888</v>
      </c>
      <c r="D33" s="88">
        <v>1750</v>
      </c>
      <c r="E33" s="88" t="s">
        <v>36</v>
      </c>
      <c r="F33" s="98" t="s">
        <v>36</v>
      </c>
      <c r="G33" s="88">
        <v>350</v>
      </c>
      <c r="H33" s="89">
        <v>2</v>
      </c>
      <c r="I33" s="89">
        <v>2</v>
      </c>
      <c r="J33" s="89">
        <v>1</v>
      </c>
      <c r="K33" s="89">
        <v>5</v>
      </c>
      <c r="L33" s="88">
        <v>4257.1000000000004</v>
      </c>
      <c r="M33" s="88">
        <v>816</v>
      </c>
      <c r="N33" s="90" t="s">
        <v>883</v>
      </c>
      <c r="O33" s="91" t="s">
        <v>267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95" customHeight="1">
      <c r="A34" s="86">
        <v>20</v>
      </c>
      <c r="B34" s="86">
        <v>15</v>
      </c>
      <c r="C34" s="87" t="s">
        <v>897</v>
      </c>
      <c r="D34" s="88">
        <v>1500</v>
      </c>
      <c r="E34" s="88">
        <v>3712.42</v>
      </c>
      <c r="F34" s="98">
        <f t="shared" si="1"/>
        <v>-0.5959508891774099</v>
      </c>
      <c r="G34" s="88">
        <v>213</v>
      </c>
      <c r="H34" s="89">
        <v>5</v>
      </c>
      <c r="I34" s="89">
        <f>G34/H34</f>
        <v>42.6</v>
      </c>
      <c r="J34" s="89">
        <v>5</v>
      </c>
      <c r="K34" s="89">
        <v>4</v>
      </c>
      <c r="L34" s="88">
        <v>58493.069999999992</v>
      </c>
      <c r="M34" s="88">
        <v>9036</v>
      </c>
      <c r="N34" s="90">
        <v>44946</v>
      </c>
      <c r="O34" s="91" t="s">
        <v>898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294206.61</v>
      </c>
      <c r="E35" s="108">
        <v>291626.66999999987</v>
      </c>
      <c r="F35" s="109">
        <f>(D35-E35)/E35</f>
        <v>8.8467217350186797E-3</v>
      </c>
      <c r="G35" s="108">
        <f>SUM(G23:G34)</f>
        <v>44569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22"/>
      <c r="W35" s="93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4"/>
      <c r="W36" s="93"/>
    </row>
    <row r="37" spans="1:27" s="97" customFormat="1" ht="25.95" customHeight="1">
      <c r="A37" s="86">
        <v>21</v>
      </c>
      <c r="B37" s="86" t="s">
        <v>34</v>
      </c>
      <c r="C37" s="87" t="s">
        <v>929</v>
      </c>
      <c r="D37" s="88">
        <v>1378.11</v>
      </c>
      <c r="E37" s="98" t="s">
        <v>36</v>
      </c>
      <c r="F37" s="98" t="s">
        <v>36</v>
      </c>
      <c r="G37" s="88">
        <v>298</v>
      </c>
      <c r="H37" s="89">
        <v>12</v>
      </c>
      <c r="I37" s="89">
        <f>G37/H37</f>
        <v>24.833333333333332</v>
      </c>
      <c r="J37" s="89">
        <v>7</v>
      </c>
      <c r="K37" s="89">
        <v>1</v>
      </c>
      <c r="L37" s="88">
        <v>1378.11</v>
      </c>
      <c r="M37" s="88">
        <v>298</v>
      </c>
      <c r="N37" s="90">
        <v>44602</v>
      </c>
      <c r="O37" s="91" t="s">
        <v>81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95" customHeight="1">
      <c r="A38" s="86">
        <v>22</v>
      </c>
      <c r="B38" s="86">
        <v>21</v>
      </c>
      <c r="C38" s="87" t="s">
        <v>875</v>
      </c>
      <c r="D38" s="88">
        <v>1296.5999999999999</v>
      </c>
      <c r="E38" s="88">
        <v>1019.7</v>
      </c>
      <c r="F38" s="98">
        <f>(D38-E38)/E38</f>
        <v>0.27155045601647526</v>
      </c>
      <c r="G38" s="88">
        <v>229</v>
      </c>
      <c r="H38" s="89">
        <v>5</v>
      </c>
      <c r="I38" s="89">
        <f t="shared" ref="I38:I49" si="2">G38/H38</f>
        <v>45.8</v>
      </c>
      <c r="J38" s="89">
        <v>3</v>
      </c>
      <c r="K38" s="89">
        <v>6</v>
      </c>
      <c r="L38" s="88">
        <v>39261.239999999991</v>
      </c>
      <c r="M38" s="88">
        <v>6353</v>
      </c>
      <c r="N38" s="90" t="s">
        <v>874</v>
      </c>
      <c r="O38" s="91" t="s">
        <v>876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95" customHeight="1">
      <c r="A39" s="86">
        <v>23</v>
      </c>
      <c r="B39" s="86">
        <v>23</v>
      </c>
      <c r="C39" s="87" t="s">
        <v>815</v>
      </c>
      <c r="D39" s="88">
        <v>1171.52</v>
      </c>
      <c r="E39" s="88">
        <v>570.33000000000004</v>
      </c>
      <c r="F39" s="98">
        <f>(D39-E39)/E39</f>
        <v>1.0541090245997928</v>
      </c>
      <c r="G39" s="88">
        <v>259</v>
      </c>
      <c r="H39" s="89">
        <v>4</v>
      </c>
      <c r="I39" s="89">
        <f t="shared" si="2"/>
        <v>64.75</v>
      </c>
      <c r="J39" s="89">
        <v>1</v>
      </c>
      <c r="K39" s="89">
        <v>12</v>
      </c>
      <c r="L39" s="88">
        <v>138079.57999999999</v>
      </c>
      <c r="M39" s="88">
        <v>26878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95" customHeight="1">
      <c r="A40" s="86">
        <v>24</v>
      </c>
      <c r="B40" s="86">
        <v>16</v>
      </c>
      <c r="C40" s="87" t="s">
        <v>873</v>
      </c>
      <c r="D40" s="88">
        <v>1132.3</v>
      </c>
      <c r="E40" s="88">
        <v>1456.22</v>
      </c>
      <c r="F40" s="98">
        <f>(D40-E40)/E40</f>
        <v>-0.22243891719657749</v>
      </c>
      <c r="G40" s="88">
        <v>195</v>
      </c>
      <c r="H40" s="89">
        <v>3</v>
      </c>
      <c r="I40" s="89">
        <f t="shared" si="2"/>
        <v>65</v>
      </c>
      <c r="J40" s="89">
        <v>3</v>
      </c>
      <c r="K40" s="89">
        <v>6</v>
      </c>
      <c r="L40" s="88">
        <v>78335.350000000006</v>
      </c>
      <c r="M40" s="88">
        <v>12247</v>
      </c>
      <c r="N40" s="90" t="s">
        <v>874</v>
      </c>
      <c r="O40" s="91" t="s">
        <v>39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95" customHeight="1">
      <c r="A41" s="86">
        <v>25</v>
      </c>
      <c r="B41" s="86" t="s">
        <v>34</v>
      </c>
      <c r="C41" s="87" t="s">
        <v>936</v>
      </c>
      <c r="D41" s="88">
        <v>1054.3</v>
      </c>
      <c r="E41" s="98" t="s">
        <v>36</v>
      </c>
      <c r="F41" s="98" t="s">
        <v>36</v>
      </c>
      <c r="G41" s="88">
        <v>238</v>
      </c>
      <c r="H41" s="89">
        <v>10</v>
      </c>
      <c r="I41" s="89">
        <f t="shared" si="2"/>
        <v>23.8</v>
      </c>
      <c r="J41" s="89">
        <v>1</v>
      </c>
      <c r="K41" s="89">
        <v>6</v>
      </c>
      <c r="L41" s="88">
        <v>1054.3</v>
      </c>
      <c r="M41" s="88">
        <v>238</v>
      </c>
      <c r="N41" s="90">
        <v>44967</v>
      </c>
      <c r="O41" s="91" t="s">
        <v>91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95" customHeight="1">
      <c r="A42" s="86">
        <v>26</v>
      </c>
      <c r="B42" s="86">
        <v>20</v>
      </c>
      <c r="C42" s="87" t="s">
        <v>909</v>
      </c>
      <c r="D42" s="88">
        <v>796</v>
      </c>
      <c r="E42" s="88">
        <v>1048.7</v>
      </c>
      <c r="F42" s="98">
        <f t="shared" ref="F42:F49" si="3">(D42-E42)/E42</f>
        <v>-0.24096500429102702</v>
      </c>
      <c r="G42" s="88">
        <v>220</v>
      </c>
      <c r="H42" s="89">
        <v>2</v>
      </c>
      <c r="I42" s="89">
        <f t="shared" si="2"/>
        <v>110</v>
      </c>
      <c r="J42" s="89">
        <v>2</v>
      </c>
      <c r="K42" s="89">
        <v>4</v>
      </c>
      <c r="L42" s="88">
        <v>4980.5</v>
      </c>
      <c r="M42" s="88">
        <v>1030</v>
      </c>
      <c r="N42" s="90">
        <v>44951</v>
      </c>
      <c r="O42" s="91" t="s">
        <v>910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95" customHeight="1">
      <c r="A43" s="86">
        <v>27</v>
      </c>
      <c r="B43" s="86">
        <v>18</v>
      </c>
      <c r="C43" s="87" t="s">
        <v>911</v>
      </c>
      <c r="D43" s="88">
        <v>757</v>
      </c>
      <c r="E43" s="88">
        <v>1249.73</v>
      </c>
      <c r="F43" s="98">
        <f t="shared" si="3"/>
        <v>-0.39426916213902202</v>
      </c>
      <c r="G43" s="88">
        <v>101</v>
      </c>
      <c r="H43" s="89">
        <v>2</v>
      </c>
      <c r="I43" s="89">
        <f t="shared" si="2"/>
        <v>50.5</v>
      </c>
      <c r="J43" s="89">
        <v>1</v>
      </c>
      <c r="K43" s="89">
        <v>3</v>
      </c>
      <c r="L43" s="88">
        <v>13830.37</v>
      </c>
      <c r="M43" s="88">
        <v>2130</v>
      </c>
      <c r="N43" s="90">
        <v>44953</v>
      </c>
      <c r="O43" s="91" t="s">
        <v>50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95" customHeight="1">
      <c r="A44" s="86">
        <v>28</v>
      </c>
      <c r="B44" s="86">
        <v>17</v>
      </c>
      <c r="C44" s="87" t="s">
        <v>887</v>
      </c>
      <c r="D44" s="88">
        <v>735.9</v>
      </c>
      <c r="E44" s="88">
        <v>1305.3</v>
      </c>
      <c r="F44" s="98">
        <f t="shared" si="3"/>
        <v>-0.43622155826246839</v>
      </c>
      <c r="G44" s="88">
        <v>109</v>
      </c>
      <c r="H44" s="89">
        <v>6</v>
      </c>
      <c r="I44" s="89">
        <f t="shared" si="2"/>
        <v>18.166666666666668</v>
      </c>
      <c r="J44" s="89">
        <v>2</v>
      </c>
      <c r="K44" s="89">
        <v>5</v>
      </c>
      <c r="L44" s="88">
        <v>16903.29</v>
      </c>
      <c r="M44" s="88">
        <v>2711</v>
      </c>
      <c r="N44" s="90" t="s">
        <v>883</v>
      </c>
      <c r="O44" s="91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95" customHeight="1">
      <c r="A45" s="86">
        <v>29</v>
      </c>
      <c r="B45" s="86">
        <v>10</v>
      </c>
      <c r="C45" s="87" t="s">
        <v>923</v>
      </c>
      <c r="D45" s="88">
        <v>706.9</v>
      </c>
      <c r="E45" s="88">
        <v>4320.84</v>
      </c>
      <c r="F45" s="98">
        <f t="shared" si="3"/>
        <v>-0.83639755232778812</v>
      </c>
      <c r="G45" s="88">
        <v>102</v>
      </c>
      <c r="H45" s="89">
        <v>5</v>
      </c>
      <c r="I45" s="89">
        <f t="shared" si="2"/>
        <v>20.399999999999999</v>
      </c>
      <c r="J45" s="89">
        <v>2</v>
      </c>
      <c r="K45" s="89">
        <v>2</v>
      </c>
      <c r="L45" s="88">
        <v>6635.33</v>
      </c>
      <c r="M45" s="88">
        <v>978</v>
      </c>
      <c r="N45" s="90">
        <v>44960</v>
      </c>
      <c r="O45" s="91" t="s">
        <v>39</v>
      </c>
      <c r="P45" s="92"/>
      <c r="Q45" s="93"/>
      <c r="R45" s="99"/>
      <c r="S45" s="93"/>
      <c r="V45" s="122"/>
      <c r="W45" s="93"/>
      <c r="X45" s="122"/>
      <c r="Y45" s="123"/>
    </row>
    <row r="46" spans="1:27" s="97" customFormat="1" ht="25.95" customHeight="1">
      <c r="A46" s="86">
        <v>30</v>
      </c>
      <c r="B46" s="86">
        <v>22</v>
      </c>
      <c r="C46" s="87" t="s">
        <v>803</v>
      </c>
      <c r="D46" s="88">
        <v>617.9</v>
      </c>
      <c r="E46" s="88">
        <v>706.5</v>
      </c>
      <c r="F46" s="98">
        <f t="shared" si="3"/>
        <v>-0.12540693559801844</v>
      </c>
      <c r="G46" s="88">
        <v>85</v>
      </c>
      <c r="H46" s="89">
        <v>4</v>
      </c>
      <c r="I46" s="89">
        <f t="shared" si="2"/>
        <v>21.25</v>
      </c>
      <c r="J46" s="89">
        <v>2</v>
      </c>
      <c r="K46" s="89">
        <v>13</v>
      </c>
      <c r="L46" s="88">
        <v>111389.8</v>
      </c>
      <c r="M46" s="88">
        <v>17707</v>
      </c>
      <c r="N46" s="90">
        <v>44883</v>
      </c>
      <c r="O46" s="91" t="s">
        <v>41</v>
      </c>
      <c r="P46" s="92"/>
      <c r="Q46" s="93"/>
      <c r="R46" s="99"/>
      <c r="S46" s="93"/>
      <c r="V46" s="122"/>
      <c r="W46" s="93"/>
      <c r="X46" s="122"/>
      <c r="Y46" s="123"/>
    </row>
    <row r="47" spans="1:27" s="113" customFormat="1" ht="25.35" customHeight="1">
      <c r="A47" s="107"/>
      <c r="B47" s="107"/>
      <c r="C47" s="117" t="s">
        <v>101</v>
      </c>
      <c r="D47" s="108">
        <f>SUM(D35:D46)</f>
        <v>303853.14</v>
      </c>
      <c r="E47" s="108">
        <v>294810.19999999984</v>
      </c>
      <c r="F47" s="109">
        <f>(D47-E47)/E47</f>
        <v>3.0673769089401188E-2</v>
      </c>
      <c r="G47" s="108">
        <f>SUM(G35:G46)</f>
        <v>46405</v>
      </c>
      <c r="H47" s="110"/>
      <c r="I47" s="110"/>
      <c r="J47" s="110"/>
      <c r="K47" s="110"/>
      <c r="L47" s="108"/>
      <c r="M47" s="108"/>
      <c r="N47" s="111"/>
      <c r="O47" s="112"/>
      <c r="Q47" s="114"/>
      <c r="R47" s="115"/>
      <c r="S47" s="115"/>
      <c r="T47" s="1"/>
      <c r="U47" s="1"/>
      <c r="V47" s="122"/>
      <c r="W47" s="93"/>
      <c r="X47" s="114"/>
      <c r="Y47" s="116"/>
      <c r="Z47" s="116"/>
      <c r="AA47" s="114"/>
    </row>
    <row r="48" spans="1:27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V48" s="124"/>
      <c r="W48" s="93"/>
    </row>
    <row r="49" spans="1:25" s="97" customFormat="1" ht="25.95" customHeight="1">
      <c r="A49" s="86">
        <v>31</v>
      </c>
      <c r="B49" s="86">
        <v>19</v>
      </c>
      <c r="C49" s="87" t="s">
        <v>855</v>
      </c>
      <c r="D49" s="88">
        <v>511.24</v>
      </c>
      <c r="E49" s="88">
        <v>1121.1600000000001</v>
      </c>
      <c r="F49" s="98">
        <f t="shared" si="3"/>
        <v>-0.54400799172285852</v>
      </c>
      <c r="G49" s="88">
        <v>74</v>
      </c>
      <c r="H49" s="89">
        <v>3</v>
      </c>
      <c r="I49" s="89">
        <f t="shared" si="2"/>
        <v>24.666666666666668</v>
      </c>
      <c r="J49" s="89">
        <v>2</v>
      </c>
      <c r="K49" s="89">
        <v>8</v>
      </c>
      <c r="L49" s="88">
        <v>172477.48</v>
      </c>
      <c r="M49" s="88">
        <v>27105</v>
      </c>
      <c r="N49" s="90">
        <v>44916</v>
      </c>
      <c r="O49" s="91" t="s">
        <v>39</v>
      </c>
      <c r="P49" s="92"/>
      <c r="Q49" s="93"/>
      <c r="R49" s="99"/>
      <c r="S49" s="93"/>
      <c r="V49" s="122"/>
      <c r="W49" s="93"/>
      <c r="X49" s="122"/>
      <c r="Y49" s="123"/>
    </row>
    <row r="50" spans="1:25" s="97" customFormat="1" ht="25.95" customHeight="1">
      <c r="A50" s="86">
        <v>32</v>
      </c>
      <c r="B50" s="86">
        <v>25</v>
      </c>
      <c r="C50" s="87" t="s">
        <v>845</v>
      </c>
      <c r="D50" s="88">
        <v>501.3</v>
      </c>
      <c r="E50" s="88">
        <v>264.3</v>
      </c>
      <c r="F50" s="98">
        <f>(D50-E50)/E50</f>
        <v>0.89670828603859243</v>
      </c>
      <c r="G50" s="88">
        <v>92</v>
      </c>
      <c r="H50" s="89">
        <v>3</v>
      </c>
      <c r="I50" s="89">
        <f>G50/H50</f>
        <v>30.666666666666668</v>
      </c>
      <c r="J50" s="89">
        <v>2</v>
      </c>
      <c r="K50" s="89">
        <v>12</v>
      </c>
      <c r="L50" s="88">
        <v>12117.2</v>
      </c>
      <c r="M50" s="88">
        <v>2212</v>
      </c>
      <c r="N50" s="90">
        <v>44896</v>
      </c>
      <c r="O50" s="91" t="s">
        <v>482</v>
      </c>
      <c r="P50" s="92"/>
      <c r="Q50" s="93"/>
      <c r="R50" s="99"/>
      <c r="S50" s="93"/>
      <c r="V50" s="122"/>
      <c r="W50" s="93"/>
      <c r="X50" s="122"/>
      <c r="Y50" s="123"/>
    </row>
    <row r="51" spans="1:25" s="97" customFormat="1" ht="25.95" customHeight="1">
      <c r="A51" s="86">
        <v>33</v>
      </c>
      <c r="B51" s="86">
        <v>24</v>
      </c>
      <c r="C51" s="87" t="s">
        <v>753</v>
      </c>
      <c r="D51" s="88">
        <v>277.60000000000002</v>
      </c>
      <c r="E51" s="88">
        <v>325.60000000000002</v>
      </c>
      <c r="F51" s="98">
        <f>(D51-E51)/E51</f>
        <v>-0.14742014742014742</v>
      </c>
      <c r="G51" s="88">
        <v>39</v>
      </c>
      <c r="H51" s="89">
        <v>2</v>
      </c>
      <c r="I51" s="89">
        <f>G51/H51</f>
        <v>19.5</v>
      </c>
      <c r="J51" s="89">
        <v>1</v>
      </c>
      <c r="K51" s="89">
        <v>18</v>
      </c>
      <c r="L51" s="88">
        <v>1003658.5900000001</v>
      </c>
      <c r="M51" s="88">
        <v>144058</v>
      </c>
      <c r="N51" s="90">
        <v>44848</v>
      </c>
      <c r="O51" s="91" t="s">
        <v>754</v>
      </c>
      <c r="P51" s="92"/>
      <c r="Q51" s="93"/>
      <c r="R51" s="99"/>
      <c r="S51" s="93"/>
      <c r="V51" s="122"/>
      <c r="W51" s="93"/>
      <c r="X51" s="122"/>
      <c r="Y51" s="123"/>
    </row>
    <row r="52" spans="1:25" s="97" customFormat="1" ht="25.95" customHeight="1">
      <c r="A52" s="86">
        <v>34</v>
      </c>
      <c r="B52" s="86">
        <v>27</v>
      </c>
      <c r="C52" s="87" t="s">
        <v>872</v>
      </c>
      <c r="D52" s="88">
        <v>173</v>
      </c>
      <c r="E52" s="88">
        <v>93.5</v>
      </c>
      <c r="F52" s="98">
        <f>(D52-E52)/E52</f>
        <v>0.85026737967914434</v>
      </c>
      <c r="G52" s="88">
        <v>37</v>
      </c>
      <c r="H52" s="89">
        <v>1</v>
      </c>
      <c r="I52" s="89">
        <f>G52/H52</f>
        <v>37</v>
      </c>
      <c r="J52" s="89">
        <v>1</v>
      </c>
      <c r="K52" s="89">
        <v>6</v>
      </c>
      <c r="L52" s="88">
        <v>2987.25</v>
      </c>
      <c r="M52" s="88">
        <v>541</v>
      </c>
      <c r="N52" s="90">
        <v>44932</v>
      </c>
      <c r="O52" s="91" t="s">
        <v>482</v>
      </c>
      <c r="P52" s="92"/>
      <c r="Q52" s="93"/>
      <c r="R52" s="99"/>
      <c r="S52" s="93"/>
      <c r="V52" s="122"/>
      <c r="W52" s="93"/>
      <c r="X52" s="122"/>
      <c r="Y52" s="123"/>
    </row>
    <row r="53" spans="1:25" s="97" customFormat="1" ht="25.95" customHeight="1">
      <c r="A53" s="86">
        <v>35</v>
      </c>
      <c r="B53" s="86">
        <v>26</v>
      </c>
      <c r="C53" s="87" t="s">
        <v>849</v>
      </c>
      <c r="D53" s="88">
        <v>46.1</v>
      </c>
      <c r="E53" s="88">
        <v>157.1</v>
      </c>
      <c r="F53" s="98">
        <f>(D53-E53)/E53</f>
        <v>-0.70655633354551239</v>
      </c>
      <c r="G53" s="88">
        <v>7</v>
      </c>
      <c r="H53" s="89">
        <v>1</v>
      </c>
      <c r="I53" s="89">
        <f>G53/H53</f>
        <v>7</v>
      </c>
      <c r="J53" s="89">
        <v>1</v>
      </c>
      <c r="K53" s="89">
        <v>9</v>
      </c>
      <c r="L53" s="88">
        <v>20125.869999999995</v>
      </c>
      <c r="M53" s="88">
        <v>4011</v>
      </c>
      <c r="N53" s="90">
        <v>44911</v>
      </c>
      <c r="O53" s="91" t="s">
        <v>799</v>
      </c>
      <c r="P53" s="92"/>
      <c r="Q53" s="93"/>
      <c r="R53" s="99"/>
      <c r="S53" s="93"/>
      <c r="V53" s="122"/>
      <c r="W53" s="93"/>
      <c r="X53" s="122"/>
      <c r="Y53" s="123"/>
    </row>
    <row r="54" spans="1:25" s="97" customFormat="1" ht="25.95" customHeight="1">
      <c r="A54" s="86"/>
      <c r="B54" s="86"/>
      <c r="C54" s="117" t="s">
        <v>259</v>
      </c>
      <c r="D54" s="108">
        <f>SUM(D47:D53)</f>
        <v>305362.37999999995</v>
      </c>
      <c r="E54" s="110">
        <v>294810.19999999984</v>
      </c>
      <c r="F54" s="109">
        <f>(D54-E54)/E54</f>
        <v>3.57931306311658E-2</v>
      </c>
      <c r="G54" s="108">
        <f>SUM(G47:G53)</f>
        <v>46654</v>
      </c>
      <c r="H54" s="89"/>
      <c r="I54" s="89"/>
      <c r="J54" s="89"/>
      <c r="K54" s="89"/>
      <c r="L54" s="88"/>
      <c r="M54" s="88"/>
      <c r="N54" s="90"/>
      <c r="O54" s="91"/>
      <c r="T54" s="1"/>
      <c r="U54" s="1"/>
      <c r="V54" s="122"/>
      <c r="W54" s="93"/>
    </row>
    <row r="55" spans="1:25" ht="25.35" customHeight="1">
      <c r="V55" s="122"/>
      <c r="W55" s="93"/>
    </row>
    <row r="56" spans="1:25" ht="14.1" customHeight="1">
      <c r="V56" s="122"/>
      <c r="W56" s="93"/>
    </row>
    <row r="57" spans="1:25">
      <c r="V57" s="122"/>
      <c r="W57" s="93"/>
    </row>
    <row r="58" spans="1:25">
      <c r="V58" s="122"/>
      <c r="W58" s="93"/>
    </row>
    <row r="59" spans="1:25">
      <c r="W59" s="93"/>
    </row>
    <row r="60" spans="1:25">
      <c r="W60" s="93"/>
    </row>
    <row r="61" spans="1:25">
      <c r="W61" s="93"/>
    </row>
    <row r="67" spans="19:25" ht="12" customHeight="1"/>
    <row r="76" spans="19:25">
      <c r="S76" s="7"/>
      <c r="Y76" s="7"/>
    </row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sheetPr codeName="Sheet78"/>
  <dimension ref="A1:Z74"/>
  <sheetViews>
    <sheetView topLeftCell="A25"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16384" width="8.88671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416</v>
      </c>
      <c r="E6" s="4" t="s">
        <v>424</v>
      </c>
      <c r="F6" s="156"/>
      <c r="G6" s="4" t="s">
        <v>416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</row>
    <row r="10" spans="1:26">
      <c r="A10" s="159"/>
      <c r="B10" s="159"/>
      <c r="C10" s="156"/>
      <c r="D10" s="75" t="s">
        <v>425</v>
      </c>
      <c r="E10" s="75" t="s">
        <v>426</v>
      </c>
      <c r="F10" s="156"/>
      <c r="G10" s="75" t="s">
        <v>425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sheetPr codeName="Sheet79"/>
  <dimension ref="A1:Z70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424</v>
      </c>
      <c r="E6" s="4" t="s">
        <v>438</v>
      </c>
      <c r="F6" s="156"/>
      <c r="G6" s="4" t="s">
        <v>424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</row>
    <row r="10" spans="1:26">
      <c r="A10" s="159"/>
      <c r="B10" s="159"/>
      <c r="C10" s="156"/>
      <c r="D10" s="75" t="s">
        <v>426</v>
      </c>
      <c r="E10" s="75" t="s">
        <v>439</v>
      </c>
      <c r="F10" s="156"/>
      <c r="G10" s="75" t="s">
        <v>426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sheetPr codeName="Sheet80"/>
  <dimension ref="A1:Z68"/>
  <sheetViews>
    <sheetView topLeftCell="A26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438</v>
      </c>
      <c r="E6" s="4" t="s">
        <v>443</v>
      </c>
      <c r="F6" s="156"/>
      <c r="G6" s="4" t="s">
        <v>438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</row>
    <row r="10" spans="1:26">
      <c r="A10" s="159"/>
      <c r="B10" s="159"/>
      <c r="C10" s="156"/>
      <c r="D10" s="75" t="s">
        <v>439</v>
      </c>
      <c r="E10" s="75" t="s">
        <v>444</v>
      </c>
      <c r="F10" s="156"/>
      <c r="G10" s="75" t="s">
        <v>439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2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sheetPr codeName="Sheet81"/>
  <dimension ref="A1:Z66"/>
  <sheetViews>
    <sheetView topLeftCell="A28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443</v>
      </c>
      <c r="E6" s="4" t="s">
        <v>449</v>
      </c>
      <c r="F6" s="156"/>
      <c r="G6" s="4" t="s">
        <v>443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</row>
    <row r="10" spans="1:26">
      <c r="A10" s="159"/>
      <c r="B10" s="159"/>
      <c r="C10" s="156"/>
      <c r="D10" s="75" t="s">
        <v>444</v>
      </c>
      <c r="E10" s="75" t="s">
        <v>450</v>
      </c>
      <c r="F10" s="156"/>
      <c r="G10" s="75" t="s">
        <v>444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2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sheetPr codeName="Sheet82"/>
  <dimension ref="A1:Z68"/>
  <sheetViews>
    <sheetView topLeftCell="A3" zoomScale="60" zoomScaleNormal="60" workbookViewId="0">
      <selection activeCell="U28" sqref="U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449</v>
      </c>
      <c r="E6" s="4" t="s">
        <v>455</v>
      </c>
      <c r="F6" s="156"/>
      <c r="G6" s="4" t="s">
        <v>449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</row>
    <row r="10" spans="1:26">
      <c r="A10" s="159"/>
      <c r="B10" s="159"/>
      <c r="C10" s="156"/>
      <c r="D10" s="75" t="s">
        <v>450</v>
      </c>
      <c r="E10" s="75" t="s">
        <v>456</v>
      </c>
      <c r="F10" s="156"/>
      <c r="G10" s="75" t="s">
        <v>450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2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sheetPr codeName="Sheet83"/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455</v>
      </c>
      <c r="E6" s="4" t="s">
        <v>467</v>
      </c>
      <c r="F6" s="156"/>
      <c r="G6" s="4" t="s">
        <v>455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</row>
    <row r="10" spans="1:26">
      <c r="A10" s="159"/>
      <c r="B10" s="159"/>
      <c r="C10" s="156"/>
      <c r="D10" s="75" t="s">
        <v>456</v>
      </c>
      <c r="E10" s="75" t="s">
        <v>468</v>
      </c>
      <c r="F10" s="156"/>
      <c r="G10" s="75" t="s">
        <v>456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sheetPr codeName="Sheet84"/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467</v>
      </c>
      <c r="E6" s="4" t="s">
        <v>477</v>
      </c>
      <c r="F6" s="156"/>
      <c r="G6" s="4" t="s">
        <v>467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Y9" s="32"/>
    </row>
    <row r="10" spans="1:26">
      <c r="A10" s="159"/>
      <c r="B10" s="159"/>
      <c r="C10" s="156"/>
      <c r="D10" s="75" t="s">
        <v>468</v>
      </c>
      <c r="E10" s="75" t="s">
        <v>478</v>
      </c>
      <c r="F10" s="156"/>
      <c r="G10" s="75" t="s">
        <v>468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sheetPr codeName="Sheet85"/>
  <dimension ref="A1:Z80"/>
  <sheetViews>
    <sheetView topLeftCell="A9" zoomScale="60" zoomScaleNormal="60" workbookViewId="0">
      <selection activeCell="O30" sqref="O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16384" width="8.88671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477</v>
      </c>
      <c r="E6" s="4" t="s">
        <v>485</v>
      </c>
      <c r="F6" s="156"/>
      <c r="G6" s="4" t="s">
        <v>477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Y9" s="33"/>
    </row>
    <row r="10" spans="1:26">
      <c r="A10" s="159"/>
      <c r="B10" s="159"/>
      <c r="C10" s="156"/>
      <c r="D10" s="75" t="s">
        <v>478</v>
      </c>
      <c r="E10" s="75" t="s">
        <v>486</v>
      </c>
      <c r="F10" s="156"/>
      <c r="G10" s="75" t="s">
        <v>478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Y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2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sheetPr codeName="Sheet86"/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4.88671875" style="1" customWidth="1"/>
    <col min="25" max="25" width="13.6640625" style="1" customWidth="1"/>
    <col min="26" max="16384" width="8.88671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485</v>
      </c>
      <c r="E6" s="4" t="s">
        <v>499</v>
      </c>
      <c r="F6" s="156"/>
      <c r="G6" s="4" t="s">
        <v>485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3"/>
      <c r="Y9" s="32"/>
    </row>
    <row r="10" spans="1:26" ht="21.6">
      <c r="A10" s="159"/>
      <c r="B10" s="159"/>
      <c r="C10" s="156"/>
      <c r="D10" s="75" t="s">
        <v>486</v>
      </c>
      <c r="E10" s="75" t="s">
        <v>500</v>
      </c>
      <c r="F10" s="156"/>
      <c r="G10" s="75" t="s">
        <v>486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3"/>
      <c r="Y10" s="32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2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sheetPr codeName="Sheet87"/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2</v>
      </c>
      <c r="D5" s="3"/>
      <c r="E5" s="3"/>
      <c r="F5" s="155" t="s">
        <v>3</v>
      </c>
      <c r="G5" s="3"/>
      <c r="H5" s="155" t="s">
        <v>4</v>
      </c>
      <c r="I5" s="155" t="s">
        <v>5</v>
      </c>
      <c r="J5" s="155" t="s">
        <v>6</v>
      </c>
      <c r="K5" s="155" t="s">
        <v>7</v>
      </c>
      <c r="L5" s="155" t="s">
        <v>8</v>
      </c>
      <c r="M5" s="155" t="s">
        <v>9</v>
      </c>
      <c r="N5" s="155" t="s">
        <v>10</v>
      </c>
      <c r="O5" s="155" t="s">
        <v>11</v>
      </c>
    </row>
    <row r="6" spans="1:26">
      <c r="A6" s="159"/>
      <c r="B6" s="159"/>
      <c r="C6" s="156"/>
      <c r="D6" s="4" t="s">
        <v>499</v>
      </c>
      <c r="E6" s="4" t="s">
        <v>505</v>
      </c>
      <c r="F6" s="156"/>
      <c r="G6" s="4" t="s">
        <v>499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14</v>
      </c>
      <c r="E7" s="4" t="s">
        <v>14</v>
      </c>
      <c r="F7" s="156"/>
      <c r="G7" s="4" t="s">
        <v>15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16</v>
      </c>
      <c r="E8" s="5" t="s">
        <v>16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7"/>
    </row>
    <row r="9" spans="1:26" ht="15" customHeight="1">
      <c r="A9" s="158"/>
      <c r="B9" s="158"/>
      <c r="C9" s="155" t="s">
        <v>17</v>
      </c>
      <c r="D9" s="74"/>
      <c r="E9" s="74"/>
      <c r="F9" s="155" t="s">
        <v>18</v>
      </c>
      <c r="G9" s="74"/>
      <c r="H9" s="8" t="s">
        <v>19</v>
      </c>
      <c r="I9" s="15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5" t="s">
        <v>26</v>
      </c>
      <c r="R9" s="7"/>
      <c r="V9" s="33"/>
      <c r="W9" s="32"/>
      <c r="X9" s="32"/>
      <c r="Z9" s="33"/>
    </row>
    <row r="10" spans="1:26" ht="21.6">
      <c r="A10" s="159"/>
      <c r="B10" s="159"/>
      <c r="C10" s="156"/>
      <c r="D10" s="75" t="s">
        <v>500</v>
      </c>
      <c r="E10" s="75" t="s">
        <v>506</v>
      </c>
      <c r="F10" s="156"/>
      <c r="G10" s="75" t="s">
        <v>500</v>
      </c>
      <c r="H10" s="4" t="s">
        <v>29</v>
      </c>
      <c r="I10" s="15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6"/>
      <c r="R10" s="7"/>
      <c r="V10" s="33"/>
      <c r="W10" s="32"/>
      <c r="X10" s="32"/>
      <c r="Z10" s="33"/>
    </row>
    <row r="11" spans="1:26">
      <c r="A11" s="159"/>
      <c r="B11" s="159"/>
      <c r="C11" s="156"/>
      <c r="D11" s="75" t="s">
        <v>31</v>
      </c>
      <c r="E11" s="4" t="s">
        <v>31</v>
      </c>
      <c r="F11" s="156"/>
      <c r="G11" s="75" t="s">
        <v>32</v>
      </c>
      <c r="H11" s="6"/>
      <c r="I11" s="156"/>
      <c r="J11" s="6"/>
      <c r="K11" s="6"/>
      <c r="L11" s="10" t="s">
        <v>16</v>
      </c>
      <c r="M11" s="4" t="s">
        <v>29</v>
      </c>
      <c r="N11" s="6"/>
      <c r="O11" s="156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9"/>
      <c r="B12" s="160"/>
      <c r="C12" s="157"/>
      <c r="D12" s="76"/>
      <c r="E12" s="5" t="s">
        <v>16</v>
      </c>
      <c r="F12" s="157"/>
      <c r="G12" s="76" t="s">
        <v>29</v>
      </c>
      <c r="H12" s="25"/>
      <c r="I12" s="157"/>
      <c r="J12" s="25"/>
      <c r="K12" s="25"/>
      <c r="L12" s="25"/>
      <c r="M12" s="25"/>
      <c r="N12" s="25"/>
      <c r="O12" s="157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102</vt:i4>
      </vt:variant>
    </vt:vector>
  </HeadingPairs>
  <TitlesOfParts>
    <vt:vector size="102" baseType="lpstr">
      <vt:lpstr>04.07-04.09</vt:lpstr>
      <vt:lpstr>03.31-04.02</vt:lpstr>
      <vt:lpstr>03.24-03.26</vt:lpstr>
      <vt:lpstr>03.17-03.19</vt:lpstr>
      <vt:lpstr>03.10-03.12</vt:lpstr>
      <vt:lpstr>03.03-03-05</vt:lpstr>
      <vt:lpstr>02.24-02.26</vt:lpstr>
      <vt:lpstr>02.17-02.19</vt:lpstr>
      <vt:lpstr>02.10-02.12</vt:lpstr>
      <vt:lpstr>02.03-02.05</vt:lpstr>
      <vt:lpstr>01.27-01-29</vt:lpstr>
      <vt:lpstr>01.20-01.22</vt:lpstr>
      <vt:lpstr>01.13-01.15</vt:lpstr>
      <vt:lpstr>01.06-01.08</vt:lpstr>
      <vt:lpstr>12.30-01.01</vt:lpstr>
      <vt:lpstr>12.23-12.25</vt:lpstr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2023-04-11T13:18:21Z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